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16"/>
  <workbookPr filterPrivacy="1"/>
  <xr:revisionPtr revIDLastSave="0" documentId="8_{2CBF6239-661B-406C-88B9-7490E936F7FB}" xr6:coauthVersionLast="46" xr6:coauthVersionMax="46" xr10:uidLastSave="{00000000-0000-0000-0000-000000000000}"/>
  <bookViews>
    <workbookView xWindow="28680" yWindow="-120" windowWidth="29040" windowHeight="15840" tabRatio="616" xr2:uid="{00000000-000D-0000-FFFF-FFFF00000000}"/>
  </bookViews>
  <sheets>
    <sheet name="Summary" sheetId="11" r:id="rId1"/>
    <sheet name="Instructions" sheetId="10" state="hidden" r:id="rId2"/>
    <sheet name="Budget &amp; Fin Report" sheetId="17" r:id="rId3"/>
    <sheet name="Transaction List - Int Report 1" sheetId="6" r:id="rId4"/>
    <sheet name="Transaction List - Int Report 2" sheetId="18" r:id="rId5"/>
    <sheet name="Transaction List - Final Report" sheetId="19" r:id="rId6"/>
    <sheet name="Financial Report" sheetId="1" state="hidden" r:id="rId7"/>
    <sheet name="Sheet1" sheetId="5" state="hidden" r:id="rId8"/>
  </sheets>
  <externalReferences>
    <externalReference r:id="rId9"/>
  </externalReferences>
  <definedNames>
    <definedName name="_BQ4.2" hidden="1">#REF!</definedName>
    <definedName name="_xlnm._FilterDatabase" localSheetId="5" hidden="1">'Transaction List - Final Report'!$B$9:$M$9</definedName>
    <definedName name="_xlnm._FilterDatabase" localSheetId="3" hidden="1">'Transaction List - Int Report 1'!$B$9:$M$9</definedName>
    <definedName name="_xlnm._FilterDatabase" localSheetId="4" hidden="1">'Transaction List - Int Report 2'!$B$9:$M$9</definedName>
    <definedName name="Cost" localSheetId="2">Sheet1!$B$3:$B$4</definedName>
    <definedName name="Cost" localSheetId="1">Sheet1!$B$3:$B$4</definedName>
    <definedName name="Cost" localSheetId="0">Sheet1!$B$3:$B$4</definedName>
    <definedName name="Cost">Sheet1!$B$3:$B$4</definedName>
    <definedName name="DATA1">#REF!</definedName>
    <definedName name="DATA2">#REF!</definedName>
    <definedName name="Location" localSheetId="2">Sheet1!$A$3:$A$4</definedName>
    <definedName name="Location" localSheetId="1">Sheet1!$A$3:$A$4</definedName>
    <definedName name="Location" localSheetId="0">Sheet1!$A$3:$A$4</definedName>
    <definedName name="Location">Sheet1!$A$3:$A$4</definedName>
    <definedName name="_xlnm.Print_Area" localSheetId="0">Summary!$A$1:$I$41</definedName>
    <definedName name="PROAREA_COL">[1]!Table4[Programme area]</definedName>
    <definedName name="PROAREA_START">[1]!Table4[[#Headers],[Programme area]]</definedName>
    <definedName name="TEST0">#REF!</definedName>
    <definedName name="TESTKEYS">#REF!</definedName>
    <definedName name="TESTVKEY">#REF!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1" l="1"/>
  <c r="C18" i="11"/>
  <c r="I94" i="17"/>
  <c r="E8" i="11"/>
  <c r="AI95" i="17"/>
  <c r="D13" i="11"/>
  <c r="C13" i="11"/>
  <c r="C12" i="11"/>
  <c r="C11" i="11"/>
  <c r="AJ3" i="17"/>
  <c r="AA3" i="17"/>
  <c r="AJ94" i="17"/>
  <c r="T93" i="17"/>
  <c r="AC93" i="17" s="1"/>
  <c r="K94" i="17"/>
  <c r="T94" i="17" s="1"/>
  <c r="AC94" i="17" s="1"/>
  <c r="K93" i="17"/>
  <c r="K39" i="17"/>
  <c r="AC80" i="17"/>
  <c r="AH2" i="17"/>
  <c r="Y2" i="17"/>
  <c r="M117" i="19"/>
  <c r="C26" i="19"/>
  <c r="C25" i="19"/>
  <c r="C24" i="19"/>
  <c r="C23" i="19"/>
  <c r="C22" i="19"/>
  <c r="C21" i="19"/>
  <c r="C20" i="19"/>
  <c r="C19" i="19"/>
  <c r="C18" i="19"/>
  <c r="C17" i="19"/>
  <c r="C16" i="19"/>
  <c r="C15" i="19"/>
  <c r="C14" i="19"/>
  <c r="C13" i="19"/>
  <c r="C12" i="19"/>
  <c r="C11" i="19"/>
  <c r="C10" i="19"/>
  <c r="E4" i="19"/>
  <c r="E3" i="19"/>
  <c r="E2" i="19"/>
  <c r="M117" i="18"/>
  <c r="C26" i="18"/>
  <c r="C25" i="18"/>
  <c r="C24" i="18"/>
  <c r="C23" i="18"/>
  <c r="C22" i="18"/>
  <c r="C21" i="18"/>
  <c r="C20" i="18"/>
  <c r="C19" i="18"/>
  <c r="C18" i="18"/>
  <c r="C17" i="18"/>
  <c r="C16" i="18"/>
  <c r="C15" i="18"/>
  <c r="C14" i="18"/>
  <c r="C13" i="18"/>
  <c r="C12" i="18"/>
  <c r="C11" i="18"/>
  <c r="C10" i="18"/>
  <c r="E4" i="18"/>
  <c r="E3" i="18"/>
  <c r="E2" i="18"/>
  <c r="E4" i="6"/>
  <c r="E3" i="6"/>
  <c r="E2" i="6"/>
  <c r="G4" i="17" l="1"/>
  <c r="G3" i="17"/>
  <c r="G2" i="17"/>
  <c r="K80" i="17"/>
  <c r="T80" i="17" s="1"/>
  <c r="K67" i="17"/>
  <c r="T67" i="17" s="1"/>
  <c r="AC67" i="17" s="1"/>
  <c r="K41" i="17"/>
  <c r="T41" i="17" s="1"/>
  <c r="AC41" i="17" s="1"/>
  <c r="K40" i="17"/>
  <c r="T40" i="17" s="1"/>
  <c r="AC40" i="17" s="1"/>
  <c r="K26" i="17"/>
  <c r="T26" i="17" s="1"/>
  <c r="AC26" i="17" s="1"/>
  <c r="C11" i="6"/>
  <c r="C12" i="6"/>
  <c r="C13" i="6"/>
  <c r="C14" i="6"/>
  <c r="C15" i="6"/>
  <c r="C16" i="6"/>
  <c r="C17" i="6"/>
  <c r="C18" i="6"/>
  <c r="C19" i="6"/>
  <c r="C20" i="6"/>
  <c r="C21" i="6"/>
  <c r="C22" i="6"/>
  <c r="C23" i="6"/>
  <c r="C24" i="6"/>
  <c r="C25" i="6"/>
  <c r="C26" i="6"/>
  <c r="C10" i="6"/>
  <c r="E3" i="17"/>
  <c r="I92" i="17"/>
  <c r="I91" i="17"/>
  <c r="I90" i="17"/>
  <c r="I89" i="17"/>
  <c r="I88" i="17"/>
  <c r="I87" i="17"/>
  <c r="I86" i="17"/>
  <c r="I85" i="17"/>
  <c r="I84" i="17"/>
  <c r="I83" i="17"/>
  <c r="I82" i="17"/>
  <c r="I81" i="17"/>
  <c r="I79" i="17"/>
  <c r="I78" i="17"/>
  <c r="I77" i="17"/>
  <c r="I76" i="17"/>
  <c r="I75" i="17"/>
  <c r="I74" i="17"/>
  <c r="I73" i="17"/>
  <c r="I72" i="17"/>
  <c r="I71" i="17"/>
  <c r="I70" i="17"/>
  <c r="I69" i="17"/>
  <c r="I68" i="17"/>
  <c r="I66" i="17"/>
  <c r="I65" i="17"/>
  <c r="I64" i="17"/>
  <c r="I63" i="17"/>
  <c r="I62" i="17"/>
  <c r="I61" i="17"/>
  <c r="I60" i="17"/>
  <c r="I59" i="17"/>
  <c r="I58" i="17"/>
  <c r="I57" i="17"/>
  <c r="I56" i="17"/>
  <c r="I55" i="17"/>
  <c r="K54" i="17"/>
  <c r="T54" i="17" s="1"/>
  <c r="AC54" i="17" s="1"/>
  <c r="I53" i="17"/>
  <c r="I52" i="17"/>
  <c r="I51" i="17"/>
  <c r="I50" i="17"/>
  <c r="I49" i="17"/>
  <c r="I48" i="17"/>
  <c r="I47" i="17"/>
  <c r="I46" i="17"/>
  <c r="I45" i="17"/>
  <c r="I44" i="17"/>
  <c r="I43" i="17"/>
  <c r="I42" i="17"/>
  <c r="I38" i="17"/>
  <c r="I37" i="17"/>
  <c r="I36" i="17"/>
  <c r="I35" i="17"/>
  <c r="I34" i="17"/>
  <c r="I33" i="17"/>
  <c r="I32" i="17"/>
  <c r="I31" i="17"/>
  <c r="I30" i="17"/>
  <c r="I29" i="17"/>
  <c r="I28" i="17"/>
  <c r="I27" i="17"/>
  <c r="I24" i="17"/>
  <c r="I23" i="17"/>
  <c r="I22" i="17"/>
  <c r="I21" i="17"/>
  <c r="I20" i="17"/>
  <c r="I19" i="17"/>
  <c r="I18" i="17"/>
  <c r="I17" i="17"/>
  <c r="I16" i="17"/>
  <c r="I15" i="17"/>
  <c r="I14" i="17"/>
  <c r="I13" i="17"/>
  <c r="I12" i="17"/>
  <c r="I11" i="17"/>
  <c r="I10" i="17"/>
  <c r="F5" i="17"/>
  <c r="E5" i="17"/>
  <c r="K9" i="17" s="1"/>
  <c r="E4" i="17"/>
  <c r="P2" i="17"/>
  <c r="E2" i="17"/>
  <c r="L9" i="17" l="1"/>
  <c r="E5" i="6"/>
  <c r="K92" i="17"/>
  <c r="K90" i="17"/>
  <c r="K88" i="17"/>
  <c r="K86" i="17"/>
  <c r="K84" i="17"/>
  <c r="K82" i="17"/>
  <c r="K68" i="17"/>
  <c r="K65" i="17"/>
  <c r="K63" i="17"/>
  <c r="K61" i="17"/>
  <c r="K59" i="17"/>
  <c r="K53" i="17"/>
  <c r="K51" i="17"/>
  <c r="K49" i="17"/>
  <c r="K45" i="17"/>
  <c r="K42" i="17"/>
  <c r="K35" i="17"/>
  <c r="K31" i="17"/>
  <c r="K28" i="17"/>
  <c r="K81" i="17"/>
  <c r="K78" i="17"/>
  <c r="K76" i="17"/>
  <c r="K74" i="17"/>
  <c r="K72" i="17"/>
  <c r="K70" i="17"/>
  <c r="K56" i="17"/>
  <c r="K37" i="17"/>
  <c r="K14" i="17"/>
  <c r="K16" i="17"/>
  <c r="K18" i="17"/>
  <c r="K20" i="17"/>
  <c r="K22" i="17"/>
  <c r="K24" i="17"/>
  <c r="K52" i="17"/>
  <c r="K48" i="17"/>
  <c r="K44" i="17"/>
  <c r="K36" i="17"/>
  <c r="K34" i="17"/>
  <c r="K91" i="17"/>
  <c r="K89" i="17"/>
  <c r="K87" i="17"/>
  <c r="K85" i="17"/>
  <c r="K83" i="17"/>
  <c r="K66" i="17"/>
  <c r="K64" i="17"/>
  <c r="K62" i="17"/>
  <c r="K60" i="17"/>
  <c r="K58" i="17"/>
  <c r="K55" i="17"/>
  <c r="K50" i="17"/>
  <c r="K46" i="17"/>
  <c r="K32" i="17"/>
  <c r="K30" i="17"/>
  <c r="K11" i="17"/>
  <c r="K12" i="17"/>
  <c r="K79" i="17"/>
  <c r="K77" i="17"/>
  <c r="K75" i="17"/>
  <c r="K73" i="17"/>
  <c r="K71" i="17"/>
  <c r="K69" i="17"/>
  <c r="K57" i="17"/>
  <c r="K38" i="17"/>
  <c r="K29" i="17"/>
  <c r="K13" i="17"/>
  <c r="K15" i="17"/>
  <c r="K17" i="17"/>
  <c r="K19" i="17"/>
  <c r="K21" i="17"/>
  <c r="K23" i="17"/>
  <c r="K47" i="17"/>
  <c r="K43" i="17"/>
  <c r="K33" i="17"/>
  <c r="K27" i="17"/>
  <c r="K10" i="17"/>
  <c r="I93" i="17"/>
  <c r="H4" i="17" s="1"/>
  <c r="I39" i="17"/>
  <c r="H3" i="17"/>
  <c r="I25" i="17"/>
  <c r="H2" i="17" s="1"/>
  <c r="H11" i="11"/>
  <c r="H12" i="11" s="1"/>
  <c r="H13" i="11" s="1"/>
  <c r="G14" i="11"/>
  <c r="M9" i="17" l="1"/>
  <c r="L78" i="17"/>
  <c r="L76" i="17"/>
  <c r="L74" i="17"/>
  <c r="L72" i="17"/>
  <c r="L70" i="17"/>
  <c r="L56" i="17"/>
  <c r="L38" i="17"/>
  <c r="L15" i="17"/>
  <c r="L19" i="17"/>
  <c r="L91" i="17"/>
  <c r="L89" i="17"/>
  <c r="L87" i="17"/>
  <c r="L85" i="17"/>
  <c r="L83" i="17"/>
  <c r="L66" i="17"/>
  <c r="L64" i="17"/>
  <c r="L62" i="17"/>
  <c r="L60" i="17"/>
  <c r="L58" i="17"/>
  <c r="L52" i="17"/>
  <c r="L50" i="17"/>
  <c r="L48" i="17"/>
  <c r="L46" i="17"/>
  <c r="L44" i="17"/>
  <c r="L36" i="17"/>
  <c r="L34" i="17"/>
  <c r="L32" i="17"/>
  <c r="L30" i="17"/>
  <c r="L29" i="17"/>
  <c r="L79" i="17"/>
  <c r="L77" i="17"/>
  <c r="L75" i="17"/>
  <c r="L73" i="17"/>
  <c r="L71" i="17"/>
  <c r="L69" i="17"/>
  <c r="L37" i="17"/>
  <c r="L92" i="17"/>
  <c r="L90" i="17"/>
  <c r="L88" i="17"/>
  <c r="L86" i="17"/>
  <c r="L84" i="17"/>
  <c r="L82" i="17"/>
  <c r="L68" i="17"/>
  <c r="L65" i="17"/>
  <c r="L63" i="17"/>
  <c r="L61" i="17"/>
  <c r="L59" i="17"/>
  <c r="L53" i="17"/>
  <c r="L51" i="17"/>
  <c r="L49" i="17"/>
  <c r="L47" i="17"/>
  <c r="L45" i="17"/>
  <c r="L43" i="17"/>
  <c r="L35" i="17"/>
  <c r="L33" i="17"/>
  <c r="L31" i="17"/>
  <c r="L11" i="17"/>
  <c r="L12" i="17"/>
  <c r="L10" i="17"/>
  <c r="L13" i="17"/>
  <c r="L17" i="17"/>
  <c r="L21" i="17"/>
  <c r="L20" i="17"/>
  <c r="L18" i="17"/>
  <c r="L24" i="17"/>
  <c r="L16" i="17"/>
  <c r="L23" i="17"/>
  <c r="L14" i="17"/>
  <c r="L22" i="17"/>
  <c r="H5" i="17"/>
  <c r="N9" i="17" l="1"/>
  <c r="M91" i="17"/>
  <c r="M89" i="17"/>
  <c r="M87" i="17"/>
  <c r="M85" i="17"/>
  <c r="M83" i="17"/>
  <c r="M81" i="17"/>
  <c r="M66" i="17"/>
  <c r="M64" i="17"/>
  <c r="M62" i="17"/>
  <c r="M60" i="17"/>
  <c r="M58" i="17"/>
  <c r="M52" i="17"/>
  <c r="M50" i="17"/>
  <c r="M46" i="17"/>
  <c r="M36" i="17"/>
  <c r="M32" i="17"/>
  <c r="M79" i="17"/>
  <c r="M77" i="17"/>
  <c r="M75" i="17"/>
  <c r="M73" i="17"/>
  <c r="M71" i="17"/>
  <c r="M69" i="17"/>
  <c r="M55" i="17"/>
  <c r="M38" i="17"/>
  <c r="M13" i="17"/>
  <c r="M15" i="17"/>
  <c r="M17" i="17"/>
  <c r="M19" i="17"/>
  <c r="M21" i="17"/>
  <c r="M23" i="17"/>
  <c r="M53" i="17"/>
  <c r="M49" i="17"/>
  <c r="M45" i="17"/>
  <c r="M35" i="17"/>
  <c r="M33" i="17"/>
  <c r="M92" i="17"/>
  <c r="M90" i="17"/>
  <c r="M88" i="17"/>
  <c r="M86" i="17"/>
  <c r="M84" i="17"/>
  <c r="M82" i="17"/>
  <c r="M65" i="17"/>
  <c r="M63" i="17"/>
  <c r="M61" i="17"/>
  <c r="M59" i="17"/>
  <c r="M57" i="17"/>
  <c r="M51" i="17"/>
  <c r="M47" i="17"/>
  <c r="M43" i="17"/>
  <c r="M31" i="17"/>
  <c r="M78" i="17"/>
  <c r="M76" i="17"/>
  <c r="M74" i="17"/>
  <c r="M72" i="17"/>
  <c r="M70" i="17"/>
  <c r="M56" i="17"/>
  <c r="M37" i="17"/>
  <c r="M28" i="17"/>
  <c r="M27" i="17"/>
  <c r="M14" i="17"/>
  <c r="M16" i="17"/>
  <c r="M18" i="17"/>
  <c r="M20" i="17"/>
  <c r="M22" i="17"/>
  <c r="M24" i="17"/>
  <c r="M48" i="17"/>
  <c r="M44" i="17"/>
  <c r="M34" i="17"/>
  <c r="M30" i="17"/>
  <c r="M10" i="17"/>
  <c r="I5" i="17"/>
  <c r="F6" i="1"/>
  <c r="G6" i="1"/>
  <c r="E6" i="1"/>
  <c r="E5" i="1"/>
  <c r="E4" i="1"/>
  <c r="E3" i="1"/>
  <c r="E2" i="1"/>
  <c r="F5" i="1"/>
  <c r="O9" i="17" l="1"/>
  <c r="N79" i="17"/>
  <c r="N77" i="17"/>
  <c r="N75" i="17"/>
  <c r="N73" i="17"/>
  <c r="N71" i="17"/>
  <c r="N69" i="17"/>
  <c r="N55" i="17"/>
  <c r="N16" i="17"/>
  <c r="N20" i="17"/>
  <c r="N92" i="17"/>
  <c r="N90" i="17"/>
  <c r="N88" i="17"/>
  <c r="N86" i="17"/>
  <c r="N84" i="17"/>
  <c r="N82" i="17"/>
  <c r="N65" i="17"/>
  <c r="N63" i="17"/>
  <c r="N61" i="17"/>
  <c r="N59" i="17"/>
  <c r="N57" i="17"/>
  <c r="N53" i="17"/>
  <c r="N51" i="17"/>
  <c r="N49" i="17"/>
  <c r="N47" i="17"/>
  <c r="N45" i="17"/>
  <c r="N43" i="17"/>
  <c r="N35" i="17"/>
  <c r="N33" i="17"/>
  <c r="N31" i="17"/>
  <c r="N29" i="17"/>
  <c r="N11" i="17"/>
  <c r="N10" i="17"/>
  <c r="N56" i="17"/>
  <c r="N27" i="17"/>
  <c r="N13" i="17"/>
  <c r="N78" i="17"/>
  <c r="N76" i="17"/>
  <c r="N74" i="17"/>
  <c r="N72" i="17"/>
  <c r="N70" i="17"/>
  <c r="N68" i="17"/>
  <c r="N38" i="17"/>
  <c r="N28" i="17"/>
  <c r="N91" i="17"/>
  <c r="N89" i="17"/>
  <c r="N87" i="17"/>
  <c r="N85" i="17"/>
  <c r="N83" i="17"/>
  <c r="N81" i="17"/>
  <c r="N66" i="17"/>
  <c r="N64" i="17"/>
  <c r="N62" i="17"/>
  <c r="N60" i="17"/>
  <c r="N58" i="17"/>
  <c r="N52" i="17"/>
  <c r="N50" i="17"/>
  <c r="N48" i="17"/>
  <c r="N46" i="17"/>
  <c r="N44" i="17"/>
  <c r="N42" i="17"/>
  <c r="N36" i="17"/>
  <c r="N34" i="17"/>
  <c r="N32" i="17"/>
  <c r="N30" i="17"/>
  <c r="N37" i="17"/>
  <c r="N12" i="17"/>
  <c r="N14" i="17"/>
  <c r="N18" i="17"/>
  <c r="N17" i="17"/>
  <c r="N22" i="17"/>
  <c r="N15" i="17"/>
  <c r="N21" i="17"/>
  <c r="N24" i="17"/>
  <c r="N19" i="17"/>
  <c r="N23" i="17"/>
  <c r="M68" i="17"/>
  <c r="L81" i="17"/>
  <c r="L57" i="17"/>
  <c r="L55" i="17"/>
  <c r="M42" i="17"/>
  <c r="L42" i="17"/>
  <c r="P9" i="17" l="1"/>
  <c r="O92" i="17"/>
  <c r="O90" i="17"/>
  <c r="O88" i="17"/>
  <c r="O86" i="17"/>
  <c r="O84" i="17"/>
  <c r="O82" i="17"/>
  <c r="O65" i="17"/>
  <c r="O63" i="17"/>
  <c r="O61" i="17"/>
  <c r="O59" i="17"/>
  <c r="O57" i="17"/>
  <c r="O53" i="17"/>
  <c r="O47" i="17"/>
  <c r="O43" i="17"/>
  <c r="O33" i="17"/>
  <c r="O29" i="17"/>
  <c r="O11" i="17"/>
  <c r="O78" i="17"/>
  <c r="O76" i="17"/>
  <c r="O74" i="17"/>
  <c r="O72" i="17"/>
  <c r="O70" i="17"/>
  <c r="O68" i="17"/>
  <c r="O56" i="17"/>
  <c r="O37" i="17"/>
  <c r="O28" i="17"/>
  <c r="O27" i="17"/>
  <c r="O12" i="17"/>
  <c r="O14" i="17"/>
  <c r="O16" i="17"/>
  <c r="O18" i="17"/>
  <c r="O20" i="17"/>
  <c r="O22" i="17"/>
  <c r="O24" i="17"/>
  <c r="O50" i="17"/>
  <c r="O46" i="17"/>
  <c r="O42" i="17"/>
  <c r="O36" i="17"/>
  <c r="O30" i="17"/>
  <c r="O91" i="17"/>
  <c r="O89" i="17"/>
  <c r="O87" i="17"/>
  <c r="O85" i="17"/>
  <c r="O83" i="17"/>
  <c r="O81" i="17"/>
  <c r="O66" i="17"/>
  <c r="O64" i="17"/>
  <c r="O62" i="17"/>
  <c r="O60" i="17"/>
  <c r="O58" i="17"/>
  <c r="O52" i="17"/>
  <c r="O48" i="17"/>
  <c r="O44" i="17"/>
  <c r="O34" i="17"/>
  <c r="O32" i="17"/>
  <c r="O79" i="17"/>
  <c r="O77" i="17"/>
  <c r="O75" i="17"/>
  <c r="O73" i="17"/>
  <c r="O71" i="17"/>
  <c r="O69" i="17"/>
  <c r="O55" i="17"/>
  <c r="O38" i="17"/>
  <c r="O13" i="17"/>
  <c r="O15" i="17"/>
  <c r="O17" i="17"/>
  <c r="O19" i="17"/>
  <c r="O21" i="17"/>
  <c r="O23" i="17"/>
  <c r="O51" i="17"/>
  <c r="O49" i="17"/>
  <c r="O45" i="17"/>
  <c r="O35" i="17"/>
  <c r="O31" i="17"/>
  <c r="O10" i="17"/>
  <c r="F4" i="1"/>
  <c r="F3" i="1"/>
  <c r="F2" i="1"/>
  <c r="G5" i="1"/>
  <c r="F5" i="6" l="1"/>
  <c r="P78" i="17"/>
  <c r="Q78" i="17" s="1"/>
  <c r="R78" i="17" s="1"/>
  <c r="P76" i="17"/>
  <c r="Q76" i="17" s="1"/>
  <c r="R76" i="17" s="1"/>
  <c r="P74" i="17"/>
  <c r="Q74" i="17" s="1"/>
  <c r="R74" i="17" s="1"/>
  <c r="P72" i="17"/>
  <c r="Q72" i="17" s="1"/>
  <c r="R72" i="17" s="1"/>
  <c r="P70" i="17"/>
  <c r="Q70" i="17" s="1"/>
  <c r="R70" i="17" s="1"/>
  <c r="P68" i="17"/>
  <c r="Q68" i="17" s="1"/>
  <c r="P56" i="17"/>
  <c r="Q56" i="17" s="1"/>
  <c r="R56" i="17" s="1"/>
  <c r="P13" i="17"/>
  <c r="Q13" i="17" s="1"/>
  <c r="R13" i="17" s="1"/>
  <c r="P17" i="17"/>
  <c r="Q17" i="17" s="1"/>
  <c r="R17" i="17" s="1"/>
  <c r="P91" i="17"/>
  <c r="Q91" i="17" s="1"/>
  <c r="R91" i="17" s="1"/>
  <c r="P89" i="17"/>
  <c r="Q89" i="17" s="1"/>
  <c r="R89" i="17" s="1"/>
  <c r="P87" i="17"/>
  <c r="Q87" i="17" s="1"/>
  <c r="R87" i="17" s="1"/>
  <c r="P85" i="17"/>
  <c r="Q85" i="17" s="1"/>
  <c r="R85" i="17" s="1"/>
  <c r="P83" i="17"/>
  <c r="Q83" i="17" s="1"/>
  <c r="R83" i="17" s="1"/>
  <c r="P81" i="17"/>
  <c r="Q81" i="17" s="1"/>
  <c r="R81" i="17" s="1"/>
  <c r="P66" i="17"/>
  <c r="Q66" i="17" s="1"/>
  <c r="R66" i="17" s="1"/>
  <c r="P64" i="17"/>
  <c r="Q64" i="17" s="1"/>
  <c r="R64" i="17" s="1"/>
  <c r="P62" i="17"/>
  <c r="Q62" i="17" s="1"/>
  <c r="R62" i="17" s="1"/>
  <c r="P60" i="17"/>
  <c r="Q60" i="17" s="1"/>
  <c r="R60" i="17" s="1"/>
  <c r="P58" i="17"/>
  <c r="Q58" i="17" s="1"/>
  <c r="R58" i="17" s="1"/>
  <c r="P52" i="17"/>
  <c r="Q52" i="17" s="1"/>
  <c r="R52" i="17" s="1"/>
  <c r="P50" i="17"/>
  <c r="Q50" i="17" s="1"/>
  <c r="R50" i="17" s="1"/>
  <c r="P48" i="17"/>
  <c r="Q48" i="17" s="1"/>
  <c r="R48" i="17" s="1"/>
  <c r="P46" i="17"/>
  <c r="Q46" i="17" s="1"/>
  <c r="R46" i="17" s="1"/>
  <c r="P44" i="17"/>
  <c r="Q44" i="17" s="1"/>
  <c r="R44" i="17" s="1"/>
  <c r="P42" i="17"/>
  <c r="Q42" i="17" s="1"/>
  <c r="R42" i="17" s="1"/>
  <c r="P36" i="17"/>
  <c r="Q36" i="17" s="1"/>
  <c r="R36" i="17" s="1"/>
  <c r="P34" i="17"/>
  <c r="Q34" i="17" s="1"/>
  <c r="R34" i="17" s="1"/>
  <c r="P32" i="17"/>
  <c r="Q32" i="17" s="1"/>
  <c r="R32" i="17" s="1"/>
  <c r="P30" i="17"/>
  <c r="Q30" i="17" s="1"/>
  <c r="R30" i="17" s="1"/>
  <c r="P11" i="17"/>
  <c r="P37" i="17"/>
  <c r="Q37" i="17" s="1"/>
  <c r="R37" i="17" s="1"/>
  <c r="T9" i="17"/>
  <c r="P79" i="17"/>
  <c r="Q79" i="17" s="1"/>
  <c r="R79" i="17" s="1"/>
  <c r="P77" i="17"/>
  <c r="Q77" i="17" s="1"/>
  <c r="R77" i="17" s="1"/>
  <c r="P75" i="17"/>
  <c r="Q75" i="17" s="1"/>
  <c r="R75" i="17" s="1"/>
  <c r="P73" i="17"/>
  <c r="Q73" i="17" s="1"/>
  <c r="R73" i="17" s="1"/>
  <c r="P71" i="17"/>
  <c r="Q71" i="17" s="1"/>
  <c r="R71" i="17" s="1"/>
  <c r="P69" i="17"/>
  <c r="Q69" i="17" s="1"/>
  <c r="R69" i="17" s="1"/>
  <c r="P55" i="17"/>
  <c r="Q55" i="17" s="1"/>
  <c r="R55" i="17" s="1"/>
  <c r="P12" i="17"/>
  <c r="P92" i="17"/>
  <c r="Q92" i="17" s="1"/>
  <c r="R92" i="17" s="1"/>
  <c r="P90" i="17"/>
  <c r="Q90" i="17" s="1"/>
  <c r="R90" i="17" s="1"/>
  <c r="P88" i="17"/>
  <c r="Q88" i="17" s="1"/>
  <c r="R88" i="17" s="1"/>
  <c r="P86" i="17"/>
  <c r="Q86" i="17" s="1"/>
  <c r="R86" i="17" s="1"/>
  <c r="P84" i="17"/>
  <c r="Q84" i="17" s="1"/>
  <c r="R84" i="17" s="1"/>
  <c r="P82" i="17"/>
  <c r="Q82" i="17" s="1"/>
  <c r="R82" i="17" s="1"/>
  <c r="P65" i="17"/>
  <c r="Q65" i="17" s="1"/>
  <c r="R65" i="17" s="1"/>
  <c r="P63" i="17"/>
  <c r="Q63" i="17" s="1"/>
  <c r="R63" i="17" s="1"/>
  <c r="P61" i="17"/>
  <c r="Q61" i="17" s="1"/>
  <c r="R61" i="17" s="1"/>
  <c r="P59" i="17"/>
  <c r="Q59" i="17" s="1"/>
  <c r="R59" i="17" s="1"/>
  <c r="P57" i="17"/>
  <c r="Q57" i="17" s="1"/>
  <c r="R57" i="17" s="1"/>
  <c r="P53" i="17"/>
  <c r="Q53" i="17" s="1"/>
  <c r="R53" i="17" s="1"/>
  <c r="P51" i="17"/>
  <c r="Q51" i="17" s="1"/>
  <c r="R51" i="17" s="1"/>
  <c r="P49" i="17"/>
  <c r="Q49" i="17" s="1"/>
  <c r="R49" i="17" s="1"/>
  <c r="P47" i="17"/>
  <c r="Q47" i="17" s="1"/>
  <c r="R47" i="17" s="1"/>
  <c r="P45" i="17"/>
  <c r="Q45" i="17" s="1"/>
  <c r="R45" i="17" s="1"/>
  <c r="P43" i="17"/>
  <c r="Q43" i="17" s="1"/>
  <c r="R43" i="17" s="1"/>
  <c r="P35" i="17"/>
  <c r="Q35" i="17" s="1"/>
  <c r="R35" i="17" s="1"/>
  <c r="P33" i="17"/>
  <c r="Q33" i="17" s="1"/>
  <c r="R33" i="17" s="1"/>
  <c r="P31" i="17"/>
  <c r="Q31" i="17" s="1"/>
  <c r="R31" i="17" s="1"/>
  <c r="P29" i="17"/>
  <c r="P10" i="17"/>
  <c r="Q10" i="17" s="1"/>
  <c r="R10" i="17" s="1"/>
  <c r="P38" i="17"/>
  <c r="Q38" i="17" s="1"/>
  <c r="R38" i="17" s="1"/>
  <c r="P28" i="17"/>
  <c r="P15" i="17"/>
  <c r="Q15" i="17" s="1"/>
  <c r="R15" i="17" s="1"/>
  <c r="P19" i="17"/>
  <c r="Q19" i="17" s="1"/>
  <c r="R19" i="17" s="1"/>
  <c r="P21" i="17"/>
  <c r="Q21" i="17" s="1"/>
  <c r="R21" i="17" s="1"/>
  <c r="P14" i="17"/>
  <c r="Q14" i="17" s="1"/>
  <c r="R14" i="17" s="1"/>
  <c r="P23" i="17"/>
  <c r="Q23" i="17" s="1"/>
  <c r="R23" i="17" s="1"/>
  <c r="P20" i="17"/>
  <c r="Q20" i="17" s="1"/>
  <c r="R20" i="17" s="1"/>
  <c r="P22" i="17"/>
  <c r="Q22" i="17" s="1"/>
  <c r="R22" i="17" s="1"/>
  <c r="P18" i="17"/>
  <c r="Q18" i="17" s="1"/>
  <c r="R18" i="17" s="1"/>
  <c r="P16" i="17"/>
  <c r="Q16" i="17" s="1"/>
  <c r="R16" i="17" s="1"/>
  <c r="P24" i="17"/>
  <c r="Q24" i="17" s="1"/>
  <c r="R24" i="17" s="1"/>
  <c r="P27" i="17"/>
  <c r="E11" i="1"/>
  <c r="E17" i="1"/>
  <c r="E18" i="1"/>
  <c r="R68" i="17" l="1"/>
  <c r="Q93" i="17"/>
  <c r="T11" i="17"/>
  <c r="T91" i="17"/>
  <c r="T89" i="17"/>
  <c r="T87" i="17"/>
  <c r="T85" i="17"/>
  <c r="T83" i="17"/>
  <c r="T81" i="17"/>
  <c r="T78" i="17"/>
  <c r="T76" i="17"/>
  <c r="T74" i="17"/>
  <c r="T92" i="17"/>
  <c r="T90" i="17"/>
  <c r="T88" i="17"/>
  <c r="T86" i="17"/>
  <c r="T84" i="17"/>
  <c r="T82" i="17"/>
  <c r="T79" i="17"/>
  <c r="T77" i="17"/>
  <c r="T75" i="17"/>
  <c r="T73" i="17"/>
  <c r="T71" i="17"/>
  <c r="T69" i="17"/>
  <c r="T66" i="17"/>
  <c r="T64" i="17"/>
  <c r="T62" i="17"/>
  <c r="T60" i="17"/>
  <c r="T58" i="17"/>
  <c r="T56" i="17"/>
  <c r="T53" i="17"/>
  <c r="T51" i="17"/>
  <c r="T49" i="17"/>
  <c r="T47" i="17"/>
  <c r="T45" i="17"/>
  <c r="T43" i="17"/>
  <c r="T38" i="17"/>
  <c r="T36" i="17"/>
  <c r="T34" i="17"/>
  <c r="T32" i="17"/>
  <c r="T30" i="17"/>
  <c r="T28" i="17"/>
  <c r="T14" i="17"/>
  <c r="T72" i="17"/>
  <c r="T70" i="17"/>
  <c r="T68" i="17"/>
  <c r="T65" i="17"/>
  <c r="T63" i="17"/>
  <c r="T61" i="17"/>
  <c r="T59" i="17"/>
  <c r="T57" i="17"/>
  <c r="T55" i="17"/>
  <c r="T52" i="17"/>
  <c r="T50" i="17"/>
  <c r="T48" i="17"/>
  <c r="T46" i="17"/>
  <c r="T44" i="17"/>
  <c r="T42" i="17"/>
  <c r="T37" i="17"/>
  <c r="T35" i="17"/>
  <c r="T33" i="17"/>
  <c r="T31" i="17"/>
  <c r="T29" i="17"/>
  <c r="E5" i="18"/>
  <c r="U9" i="17"/>
  <c r="T22" i="17"/>
  <c r="T27" i="17"/>
  <c r="T18" i="17"/>
  <c r="T21" i="17"/>
  <c r="T12" i="17"/>
  <c r="T19" i="17"/>
  <c r="T17" i="17"/>
  <c r="T24" i="17"/>
  <c r="T15" i="17"/>
  <c r="T13" i="17"/>
  <c r="T20" i="17"/>
  <c r="T10" i="17"/>
  <c r="T16" i="17"/>
  <c r="T23" i="17"/>
  <c r="R93" i="17"/>
  <c r="D12" i="1"/>
  <c r="D15" i="1"/>
  <c r="D16" i="1"/>
  <c r="D10" i="1"/>
  <c r="D19" i="1" s="1"/>
  <c r="D13" i="1"/>
  <c r="D11" i="1"/>
  <c r="D14" i="1"/>
  <c r="F11" i="1"/>
  <c r="G11" i="1" s="1"/>
  <c r="F12" i="1"/>
  <c r="F13" i="1"/>
  <c r="F14" i="1"/>
  <c r="F15" i="1"/>
  <c r="F16" i="1"/>
  <c r="F17" i="1"/>
  <c r="G17" i="1" s="1"/>
  <c r="F18" i="1"/>
  <c r="G18" i="1" s="1"/>
  <c r="F10" i="1"/>
  <c r="U90" i="17" l="1"/>
  <c r="U86" i="17"/>
  <c r="U82" i="17"/>
  <c r="U77" i="17"/>
  <c r="U73" i="17"/>
  <c r="U91" i="17"/>
  <c r="U87" i="17"/>
  <c r="U83" i="17"/>
  <c r="U78" i="17"/>
  <c r="U74" i="17"/>
  <c r="U72" i="17"/>
  <c r="U70" i="17"/>
  <c r="U68" i="17"/>
  <c r="U65" i="17"/>
  <c r="U63" i="17"/>
  <c r="U61" i="17"/>
  <c r="U59" i="17"/>
  <c r="U57" i="17"/>
  <c r="U55" i="17"/>
  <c r="U52" i="17"/>
  <c r="U50" i="17"/>
  <c r="U48" i="17"/>
  <c r="U46" i="17"/>
  <c r="U44" i="17"/>
  <c r="U42" i="17"/>
  <c r="U37" i="17"/>
  <c r="U35" i="17"/>
  <c r="U33" i="17"/>
  <c r="U31" i="17"/>
  <c r="U29" i="17"/>
  <c r="U27" i="17"/>
  <c r="U92" i="17"/>
  <c r="U88" i="17"/>
  <c r="U84" i="17"/>
  <c r="U79" i="17"/>
  <c r="U75" i="17"/>
  <c r="U89" i="17"/>
  <c r="U85" i="17"/>
  <c r="U81" i="17"/>
  <c r="U76" i="17"/>
  <c r="U71" i="17"/>
  <c r="U69" i="17"/>
  <c r="U66" i="17"/>
  <c r="U64" i="17"/>
  <c r="U62" i="17"/>
  <c r="U60" i="17"/>
  <c r="U58" i="17"/>
  <c r="U56" i="17"/>
  <c r="U53" i="17"/>
  <c r="U51" i="17"/>
  <c r="U49" i="17"/>
  <c r="U47" i="17"/>
  <c r="U45" i="17"/>
  <c r="U43" i="17"/>
  <c r="U38" i="17"/>
  <c r="U36" i="17"/>
  <c r="U34" i="17"/>
  <c r="U32" i="17"/>
  <c r="U30" i="17"/>
  <c r="U28" i="17"/>
  <c r="V9" i="17"/>
  <c r="U24" i="17"/>
  <c r="U19" i="17"/>
  <c r="U11" i="17"/>
  <c r="U18" i="17"/>
  <c r="U10" i="17"/>
  <c r="U17" i="17"/>
  <c r="U20" i="17"/>
  <c r="U16" i="17"/>
  <c r="U12" i="17"/>
  <c r="U23" i="17"/>
  <c r="U15" i="17"/>
  <c r="U22" i="17"/>
  <c r="U14" i="17"/>
  <c r="U21" i="17"/>
  <c r="U13" i="17"/>
  <c r="H11" i="1"/>
  <c r="W9" i="17" l="1"/>
  <c r="V92" i="17"/>
  <c r="V90" i="17"/>
  <c r="V88" i="17"/>
  <c r="V86" i="17"/>
  <c r="V84" i="17"/>
  <c r="V82" i="17"/>
  <c r="V79" i="17"/>
  <c r="V77" i="17"/>
  <c r="V75" i="17"/>
  <c r="V73" i="17"/>
  <c r="V91" i="17"/>
  <c r="V89" i="17"/>
  <c r="V87" i="17"/>
  <c r="V85" i="17"/>
  <c r="V83" i="17"/>
  <c r="V81" i="17"/>
  <c r="V78" i="17"/>
  <c r="V76" i="17"/>
  <c r="V74" i="17"/>
  <c r="V72" i="17"/>
  <c r="V70" i="17"/>
  <c r="V68" i="17"/>
  <c r="V65" i="17"/>
  <c r="V63" i="17"/>
  <c r="V61" i="17"/>
  <c r="V59" i="17"/>
  <c r="V57" i="17"/>
  <c r="V55" i="17"/>
  <c r="V52" i="17"/>
  <c r="V50" i="17"/>
  <c r="V48" i="17"/>
  <c r="V46" i="17"/>
  <c r="V44" i="17"/>
  <c r="V42" i="17"/>
  <c r="V37" i="17"/>
  <c r="V35" i="17"/>
  <c r="V33" i="17"/>
  <c r="V31" i="17"/>
  <c r="V29" i="17"/>
  <c r="V27" i="17"/>
  <c r="V71" i="17"/>
  <c r="V69" i="17"/>
  <c r="V66" i="17"/>
  <c r="V64" i="17"/>
  <c r="V62" i="17"/>
  <c r="V60" i="17"/>
  <c r="V58" i="17"/>
  <c r="V56" i="17"/>
  <c r="V53" i="17"/>
  <c r="V51" i="17"/>
  <c r="V49" i="17"/>
  <c r="V47" i="17"/>
  <c r="V45" i="17"/>
  <c r="V43" i="17"/>
  <c r="V38" i="17"/>
  <c r="V36" i="17"/>
  <c r="V34" i="17"/>
  <c r="V32" i="17"/>
  <c r="V30" i="17"/>
  <c r="V28" i="17"/>
  <c r="V12" i="17"/>
  <c r="V15" i="17"/>
  <c r="V18" i="17"/>
  <c r="V10" i="17"/>
  <c r="V17" i="17"/>
  <c r="V24" i="17"/>
  <c r="V16" i="17"/>
  <c r="V19" i="17"/>
  <c r="V23" i="17"/>
  <c r="V11" i="17"/>
  <c r="V22" i="17"/>
  <c r="V14" i="17"/>
  <c r="V21" i="17"/>
  <c r="V13" i="17"/>
  <c r="V20" i="17"/>
  <c r="C17" i="11"/>
  <c r="M29" i="17"/>
  <c r="Q29" i="17" s="1"/>
  <c r="R29" i="17" s="1"/>
  <c r="L28" i="17"/>
  <c r="Q28" i="17" s="1"/>
  <c r="R28" i="17" s="1"/>
  <c r="L27" i="17"/>
  <c r="Q27" i="17" s="1"/>
  <c r="M12" i="17"/>
  <c r="Q12" i="17" s="1"/>
  <c r="R12" i="17" s="1"/>
  <c r="M11" i="17"/>
  <c r="Q11" i="17" s="1"/>
  <c r="C19" i="11" l="1"/>
  <c r="C23" i="11"/>
  <c r="X9" i="17"/>
  <c r="W91" i="17"/>
  <c r="W87" i="17"/>
  <c r="W83" i="17"/>
  <c r="W78" i="17"/>
  <c r="W74" i="17"/>
  <c r="W92" i="17"/>
  <c r="W88" i="17"/>
  <c r="W84" i="17"/>
  <c r="W79" i="17"/>
  <c r="W75" i="17"/>
  <c r="W71" i="17"/>
  <c r="W69" i="17"/>
  <c r="W66" i="17"/>
  <c r="W64" i="17"/>
  <c r="W62" i="17"/>
  <c r="W60" i="17"/>
  <c r="W58" i="17"/>
  <c r="W56" i="17"/>
  <c r="W53" i="17"/>
  <c r="W51" i="17"/>
  <c r="W49" i="17"/>
  <c r="W47" i="17"/>
  <c r="W45" i="17"/>
  <c r="W43" i="17"/>
  <c r="W38" i="17"/>
  <c r="W36" i="17"/>
  <c r="W34" i="17"/>
  <c r="W32" i="17"/>
  <c r="W30" i="17"/>
  <c r="W28" i="17"/>
  <c r="W89" i="17"/>
  <c r="W85" i="17"/>
  <c r="W81" i="17"/>
  <c r="W76" i="17"/>
  <c r="W90" i="17"/>
  <c r="W86" i="17"/>
  <c r="W82" i="17"/>
  <c r="W77" i="17"/>
  <c r="W73" i="17"/>
  <c r="W72" i="17"/>
  <c r="W70" i="17"/>
  <c r="W68" i="17"/>
  <c r="W65" i="17"/>
  <c r="W63" i="17"/>
  <c r="W61" i="17"/>
  <c r="W59" i="17"/>
  <c r="W57" i="17"/>
  <c r="W55" i="17"/>
  <c r="W52" i="17"/>
  <c r="W50" i="17"/>
  <c r="W48" i="17"/>
  <c r="W46" i="17"/>
  <c r="W44" i="17"/>
  <c r="W42" i="17"/>
  <c r="W37" i="17"/>
  <c r="W35" i="17"/>
  <c r="W33" i="17"/>
  <c r="W31" i="17"/>
  <c r="W29" i="17"/>
  <c r="W27" i="17"/>
  <c r="W11" i="17"/>
  <c r="W18" i="17"/>
  <c r="W24" i="17"/>
  <c r="W21" i="17"/>
  <c r="W15" i="17"/>
  <c r="W12" i="17"/>
  <c r="W22" i="17"/>
  <c r="W10" i="17"/>
  <c r="W20" i="17"/>
  <c r="W19" i="17"/>
  <c r="W16" i="17"/>
  <c r="W13" i="17"/>
  <c r="W14" i="17"/>
  <c r="W23" i="17"/>
  <c r="W17" i="17"/>
  <c r="Q39" i="17"/>
  <c r="R27" i="17"/>
  <c r="Q25" i="17"/>
  <c r="R25" i="17" s="1"/>
  <c r="R11" i="17"/>
  <c r="E15" i="1"/>
  <c r="G15" i="1" s="1"/>
  <c r="H15" i="1" s="1"/>
  <c r="E10" i="1"/>
  <c r="E12" i="1"/>
  <c r="G12" i="1" s="1"/>
  <c r="H12" i="1" s="1"/>
  <c r="E16" i="1"/>
  <c r="G16" i="1" s="1"/>
  <c r="H16" i="1" s="1"/>
  <c r="E13" i="1"/>
  <c r="G13" i="1" s="1"/>
  <c r="H13" i="1" s="1"/>
  <c r="E14" i="1"/>
  <c r="G14" i="1" s="1"/>
  <c r="H14" i="1" s="1"/>
  <c r="M117" i="6"/>
  <c r="Y9" i="17" l="1"/>
  <c r="X91" i="17"/>
  <c r="X89" i="17"/>
  <c r="X87" i="17"/>
  <c r="X85" i="17"/>
  <c r="X83" i="17"/>
  <c r="X81" i="17"/>
  <c r="X78" i="17"/>
  <c r="X76" i="17"/>
  <c r="X74" i="17"/>
  <c r="X92" i="17"/>
  <c r="X90" i="17"/>
  <c r="X88" i="17"/>
  <c r="X86" i="17"/>
  <c r="X84" i="17"/>
  <c r="X82" i="17"/>
  <c r="X79" i="17"/>
  <c r="X77" i="17"/>
  <c r="X75" i="17"/>
  <c r="X73" i="17"/>
  <c r="X71" i="17"/>
  <c r="X69" i="17"/>
  <c r="X66" i="17"/>
  <c r="X64" i="17"/>
  <c r="X62" i="17"/>
  <c r="X60" i="17"/>
  <c r="X58" i="17"/>
  <c r="X56" i="17"/>
  <c r="X53" i="17"/>
  <c r="X51" i="17"/>
  <c r="X49" i="17"/>
  <c r="X47" i="17"/>
  <c r="X45" i="17"/>
  <c r="X43" i="17"/>
  <c r="X38" i="17"/>
  <c r="X36" i="17"/>
  <c r="X34" i="17"/>
  <c r="X32" i="17"/>
  <c r="X30" i="17"/>
  <c r="X28" i="17"/>
  <c r="X72" i="17"/>
  <c r="X70" i="17"/>
  <c r="X68" i="17"/>
  <c r="X65" i="17"/>
  <c r="X63" i="17"/>
  <c r="X61" i="17"/>
  <c r="X59" i="17"/>
  <c r="X57" i="17"/>
  <c r="X55" i="17"/>
  <c r="X52" i="17"/>
  <c r="X50" i="17"/>
  <c r="X48" i="17"/>
  <c r="X46" i="17"/>
  <c r="X44" i="17"/>
  <c r="X42" i="17"/>
  <c r="X37" i="17"/>
  <c r="X35" i="17"/>
  <c r="X33" i="17"/>
  <c r="X31" i="17"/>
  <c r="X29" i="17"/>
  <c r="X27" i="17"/>
  <c r="X10" i="17"/>
  <c r="X17" i="17"/>
  <c r="X23" i="17"/>
  <c r="X16" i="17"/>
  <c r="X14" i="17"/>
  <c r="X11" i="17"/>
  <c r="X13" i="17"/>
  <c r="X20" i="17"/>
  <c r="X19" i="17"/>
  <c r="X18" i="17"/>
  <c r="X15" i="17"/>
  <c r="X21" i="17"/>
  <c r="X24" i="17"/>
  <c r="X22" i="17"/>
  <c r="X12" i="17"/>
  <c r="R39" i="17"/>
  <c r="Q94" i="17"/>
  <c r="E19" i="1"/>
  <c r="G10" i="1"/>
  <c r="H10" i="1" s="1"/>
  <c r="Z69" i="17" l="1"/>
  <c r="AA69" i="17" s="1"/>
  <c r="Z65" i="17"/>
  <c r="AA65" i="17" s="1"/>
  <c r="Z83" i="17"/>
  <c r="AA83" i="17" s="1"/>
  <c r="Y92" i="17"/>
  <c r="Z92" i="17" s="1"/>
  <c r="AA92" i="17" s="1"/>
  <c r="Y88" i="17"/>
  <c r="Z88" i="17" s="1"/>
  <c r="AA88" i="17" s="1"/>
  <c r="Y84" i="17"/>
  <c r="Z84" i="17" s="1"/>
  <c r="AA84" i="17" s="1"/>
  <c r="Y79" i="17"/>
  <c r="Z79" i="17" s="1"/>
  <c r="AA79" i="17" s="1"/>
  <c r="Y75" i="17"/>
  <c r="Z75" i="17" s="1"/>
  <c r="AA75" i="17" s="1"/>
  <c r="Y89" i="17"/>
  <c r="Z89" i="17" s="1"/>
  <c r="AA89" i="17" s="1"/>
  <c r="Y85" i="17"/>
  <c r="Z85" i="17" s="1"/>
  <c r="AA85" i="17" s="1"/>
  <c r="Y81" i="17"/>
  <c r="Z81" i="17" s="1"/>
  <c r="AA81" i="17" s="1"/>
  <c r="Y76" i="17"/>
  <c r="Z76" i="17" s="1"/>
  <c r="AA76" i="17" s="1"/>
  <c r="Y72" i="17"/>
  <c r="Z72" i="17" s="1"/>
  <c r="AA72" i="17" s="1"/>
  <c r="Y70" i="17"/>
  <c r="Z70" i="17" s="1"/>
  <c r="AA70" i="17" s="1"/>
  <c r="Y68" i="17"/>
  <c r="Z68" i="17" s="1"/>
  <c r="Y65" i="17"/>
  <c r="Y63" i="17"/>
  <c r="Z63" i="17" s="1"/>
  <c r="AA63" i="17" s="1"/>
  <c r="Y61" i="17"/>
  <c r="Z61" i="17" s="1"/>
  <c r="AA61" i="17" s="1"/>
  <c r="Y59" i="17"/>
  <c r="Z59" i="17" s="1"/>
  <c r="AA59" i="17" s="1"/>
  <c r="Y57" i="17"/>
  <c r="Z57" i="17" s="1"/>
  <c r="AA57" i="17" s="1"/>
  <c r="Y55" i="17"/>
  <c r="Z55" i="17" s="1"/>
  <c r="AA55" i="17" s="1"/>
  <c r="Y52" i="17"/>
  <c r="Z52" i="17" s="1"/>
  <c r="AA52" i="17" s="1"/>
  <c r="Y50" i="17"/>
  <c r="Z50" i="17" s="1"/>
  <c r="AA50" i="17" s="1"/>
  <c r="Y48" i="17"/>
  <c r="Z48" i="17" s="1"/>
  <c r="AA48" i="17" s="1"/>
  <c r="Y46" i="17"/>
  <c r="Z46" i="17" s="1"/>
  <c r="AA46" i="17" s="1"/>
  <c r="Y44" i="17"/>
  <c r="Z44" i="17" s="1"/>
  <c r="AA44" i="17" s="1"/>
  <c r="Y42" i="17"/>
  <c r="Z42" i="17" s="1"/>
  <c r="AA42" i="17" s="1"/>
  <c r="Y37" i="17"/>
  <c r="Z37" i="17" s="1"/>
  <c r="AA37" i="17" s="1"/>
  <c r="Y35" i="17"/>
  <c r="Z35" i="17" s="1"/>
  <c r="AA35" i="17" s="1"/>
  <c r="Y33" i="17"/>
  <c r="Z33" i="17" s="1"/>
  <c r="AA33" i="17" s="1"/>
  <c r="Y31" i="17"/>
  <c r="Z31" i="17" s="1"/>
  <c r="AA31" i="17" s="1"/>
  <c r="Y29" i="17"/>
  <c r="Z29" i="17" s="1"/>
  <c r="AA29" i="17" s="1"/>
  <c r="Y27" i="17"/>
  <c r="Z27" i="17" s="1"/>
  <c r="Y90" i="17"/>
  <c r="Z90" i="17" s="1"/>
  <c r="AA90" i="17" s="1"/>
  <c r="Y86" i="17"/>
  <c r="Z86" i="17" s="1"/>
  <c r="AA86" i="17" s="1"/>
  <c r="Y82" i="17"/>
  <c r="Z82" i="17" s="1"/>
  <c r="AA82" i="17" s="1"/>
  <c r="Y77" i="17"/>
  <c r="Z77" i="17" s="1"/>
  <c r="AA77" i="17" s="1"/>
  <c r="Y73" i="17"/>
  <c r="Z73" i="17" s="1"/>
  <c r="AA73" i="17" s="1"/>
  <c r="Y91" i="17"/>
  <c r="Z91" i="17" s="1"/>
  <c r="AA91" i="17" s="1"/>
  <c r="Y87" i="17"/>
  <c r="Z87" i="17" s="1"/>
  <c r="AA87" i="17" s="1"/>
  <c r="Y83" i="17"/>
  <c r="Y78" i="17"/>
  <c r="Z78" i="17" s="1"/>
  <c r="AA78" i="17" s="1"/>
  <c r="Y74" i="17"/>
  <c r="Z74" i="17" s="1"/>
  <c r="AA74" i="17" s="1"/>
  <c r="Y71" i="17"/>
  <c r="Z71" i="17" s="1"/>
  <c r="AA71" i="17" s="1"/>
  <c r="Y69" i="17"/>
  <c r="Y66" i="17"/>
  <c r="Z66" i="17" s="1"/>
  <c r="AA66" i="17" s="1"/>
  <c r="Y64" i="17"/>
  <c r="Z64" i="17" s="1"/>
  <c r="AA64" i="17" s="1"/>
  <c r="Y62" i="17"/>
  <c r="Z62" i="17" s="1"/>
  <c r="AA62" i="17" s="1"/>
  <c r="Y60" i="17"/>
  <c r="Z60" i="17" s="1"/>
  <c r="AA60" i="17" s="1"/>
  <c r="Y58" i="17"/>
  <c r="Z58" i="17" s="1"/>
  <c r="AA58" i="17" s="1"/>
  <c r="Y56" i="17"/>
  <c r="Z56" i="17" s="1"/>
  <c r="AA56" i="17" s="1"/>
  <c r="Y53" i="17"/>
  <c r="Z53" i="17" s="1"/>
  <c r="AA53" i="17" s="1"/>
  <c r="Y51" i="17"/>
  <c r="Z51" i="17" s="1"/>
  <c r="AA51" i="17" s="1"/>
  <c r="Y49" i="17"/>
  <c r="Z49" i="17" s="1"/>
  <c r="AA49" i="17" s="1"/>
  <c r="Y47" i="17"/>
  <c r="Z47" i="17" s="1"/>
  <c r="AA47" i="17" s="1"/>
  <c r="Y45" i="17"/>
  <c r="Z45" i="17" s="1"/>
  <c r="AA45" i="17" s="1"/>
  <c r="Y43" i="17"/>
  <c r="Z43" i="17" s="1"/>
  <c r="AA43" i="17" s="1"/>
  <c r="Y38" i="17"/>
  <c r="Z38" i="17" s="1"/>
  <c r="AA38" i="17" s="1"/>
  <c r="Y36" i="17"/>
  <c r="Z36" i="17" s="1"/>
  <c r="AA36" i="17" s="1"/>
  <c r="Y34" i="17"/>
  <c r="Z34" i="17" s="1"/>
  <c r="AA34" i="17" s="1"/>
  <c r="Y32" i="17"/>
  <c r="Z32" i="17" s="1"/>
  <c r="AA32" i="17" s="1"/>
  <c r="Y30" i="17"/>
  <c r="Z30" i="17" s="1"/>
  <c r="AA30" i="17" s="1"/>
  <c r="Y28" i="17"/>
  <c r="Z28" i="17" s="1"/>
  <c r="AA28" i="17" s="1"/>
  <c r="AC9" i="17"/>
  <c r="F5" i="18"/>
  <c r="Y13" i="17"/>
  <c r="Z13" i="17" s="1"/>
  <c r="AA13" i="17" s="1"/>
  <c r="Y10" i="17"/>
  <c r="Z10" i="17" s="1"/>
  <c r="Y12" i="17"/>
  <c r="Z12" i="17" s="1"/>
  <c r="AA12" i="17" s="1"/>
  <c r="Y19" i="17"/>
  <c r="Z19" i="17" s="1"/>
  <c r="AA19" i="17" s="1"/>
  <c r="Y17" i="17"/>
  <c r="Z17" i="17" s="1"/>
  <c r="AA17" i="17" s="1"/>
  <c r="Y14" i="17"/>
  <c r="Z14" i="17" s="1"/>
  <c r="AA14" i="17" s="1"/>
  <c r="Y20" i="17"/>
  <c r="Z20" i="17" s="1"/>
  <c r="AA20" i="17" s="1"/>
  <c r="Y23" i="17"/>
  <c r="Z23" i="17" s="1"/>
  <c r="AA23" i="17" s="1"/>
  <c r="Y21" i="17"/>
  <c r="Z21" i="17" s="1"/>
  <c r="AA21" i="17" s="1"/>
  <c r="Y18" i="17"/>
  <c r="Z18" i="17" s="1"/>
  <c r="AA18" i="17" s="1"/>
  <c r="Y11" i="17"/>
  <c r="Z11" i="17" s="1"/>
  <c r="AA11" i="17" s="1"/>
  <c r="Y24" i="17"/>
  <c r="Z24" i="17" s="1"/>
  <c r="AA24" i="17" s="1"/>
  <c r="Y16" i="17"/>
  <c r="Z16" i="17" s="1"/>
  <c r="AA16" i="17" s="1"/>
  <c r="Y22" i="17"/>
  <c r="Z22" i="17" s="1"/>
  <c r="AA22" i="17" s="1"/>
  <c r="Y15" i="17"/>
  <c r="Z15" i="17" s="1"/>
  <c r="AA15" i="17" s="1"/>
  <c r="R94" i="17"/>
  <c r="R3" i="17"/>
  <c r="G19" i="1"/>
  <c r="H19" i="1" s="1"/>
  <c r="AA27" i="17" l="1"/>
  <c r="Z39" i="17"/>
  <c r="AA39" i="17" s="1"/>
  <c r="AC63" i="17"/>
  <c r="AC65" i="17"/>
  <c r="AC91" i="17"/>
  <c r="AC89" i="17"/>
  <c r="AC87" i="17"/>
  <c r="AC85" i="17"/>
  <c r="AC83" i="17"/>
  <c r="AC81" i="17"/>
  <c r="AC78" i="17"/>
  <c r="AC76" i="17"/>
  <c r="AC74" i="17"/>
  <c r="AC72" i="17"/>
  <c r="AC70" i="17"/>
  <c r="AC68" i="17"/>
  <c r="AC61" i="17"/>
  <c r="AC59" i="17"/>
  <c r="AC57" i="17"/>
  <c r="AC55" i="17"/>
  <c r="AC52" i="17"/>
  <c r="AC50" i="17"/>
  <c r="AC48" i="17"/>
  <c r="AC62" i="17"/>
  <c r="AC64" i="17"/>
  <c r="AC66" i="17"/>
  <c r="AC92" i="17"/>
  <c r="AC84" i="17"/>
  <c r="AC75" i="17"/>
  <c r="AC58" i="17"/>
  <c r="AC49" i="17"/>
  <c r="AC86" i="17"/>
  <c r="AC77" i="17"/>
  <c r="AC69" i="17"/>
  <c r="AC60" i="17"/>
  <c r="AC51" i="17"/>
  <c r="AC45" i="17"/>
  <c r="AC43" i="17"/>
  <c r="AC38" i="17"/>
  <c r="AC36" i="17"/>
  <c r="AC34" i="17"/>
  <c r="AC32" i="17"/>
  <c r="AC30" i="17"/>
  <c r="AC28" i="17"/>
  <c r="E5" i="19"/>
  <c r="AC88" i="17"/>
  <c r="AC79" i="17"/>
  <c r="AC71" i="17"/>
  <c r="AC53" i="17"/>
  <c r="AC90" i="17"/>
  <c r="AC82" i="17"/>
  <c r="AC73" i="17"/>
  <c r="AC56" i="17"/>
  <c r="AC47" i="17"/>
  <c r="AC46" i="17"/>
  <c r="AC44" i="17"/>
  <c r="AC42" i="17"/>
  <c r="AC37" i="17"/>
  <c r="AC35" i="17"/>
  <c r="AC33" i="17"/>
  <c r="AC31" i="17"/>
  <c r="AC29" i="17"/>
  <c r="AC27" i="17"/>
  <c r="AC11" i="17"/>
  <c r="AC13" i="17"/>
  <c r="AC15" i="17"/>
  <c r="AC17" i="17"/>
  <c r="AC19" i="17"/>
  <c r="AC21" i="17"/>
  <c r="AC23" i="17"/>
  <c r="AC12" i="17"/>
  <c r="AC14" i="17"/>
  <c r="AC16" i="17"/>
  <c r="AC18" i="17"/>
  <c r="AC20" i="17"/>
  <c r="AC22" i="17"/>
  <c r="AC24" i="17"/>
  <c r="AC10" i="17"/>
  <c r="AD9" i="17"/>
  <c r="AA10" i="17"/>
  <c r="Z25" i="17"/>
  <c r="AA25" i="17" s="1"/>
  <c r="Z93" i="17"/>
  <c r="AA68" i="17"/>
  <c r="R4" i="17"/>
  <c r="Q5" i="17"/>
  <c r="AD91" i="17" l="1"/>
  <c r="AD89" i="17"/>
  <c r="AD87" i="17"/>
  <c r="AD85" i="17"/>
  <c r="AD83" i="17"/>
  <c r="AD81" i="17"/>
  <c r="AD78" i="17"/>
  <c r="AD76" i="17"/>
  <c r="AD74" i="17"/>
  <c r="AD72" i="17"/>
  <c r="AD70" i="17"/>
  <c r="AD68" i="17"/>
  <c r="AD61" i="17"/>
  <c r="AD59" i="17"/>
  <c r="AD57" i="17"/>
  <c r="AD55" i="17"/>
  <c r="AD52" i="17"/>
  <c r="AD50" i="17"/>
  <c r="AD48" i="17"/>
  <c r="AD63" i="17"/>
  <c r="AD65" i="17"/>
  <c r="AD92" i="17"/>
  <c r="AD90" i="17"/>
  <c r="AD88" i="17"/>
  <c r="AD86" i="17"/>
  <c r="AD84" i="17"/>
  <c r="AD82" i="17"/>
  <c r="AD79" i="17"/>
  <c r="AD77" i="17"/>
  <c r="AD75" i="17"/>
  <c r="AD73" i="17"/>
  <c r="AD71" i="17"/>
  <c r="AD69" i="17"/>
  <c r="AD60" i="17"/>
  <c r="AD58" i="17"/>
  <c r="AD56" i="17"/>
  <c r="AD53" i="17"/>
  <c r="AD51" i="17"/>
  <c r="AD49" i="17"/>
  <c r="AD47" i="17"/>
  <c r="AD45" i="17"/>
  <c r="AD43" i="17"/>
  <c r="AD38" i="17"/>
  <c r="AD36" i="17"/>
  <c r="AD34" i="17"/>
  <c r="AD32" i="17"/>
  <c r="AD30" i="17"/>
  <c r="AD28" i="17"/>
  <c r="AD66" i="17"/>
  <c r="AD64" i="17"/>
  <c r="AD46" i="17"/>
  <c r="AD44" i="17"/>
  <c r="AD42" i="17"/>
  <c r="AD37" i="17"/>
  <c r="AD35" i="17"/>
  <c r="AD33" i="17"/>
  <c r="AD62" i="17"/>
  <c r="AD31" i="17"/>
  <c r="AD10" i="17"/>
  <c r="AD27" i="17"/>
  <c r="AD29" i="17"/>
  <c r="AD14" i="17"/>
  <c r="AD18" i="17"/>
  <c r="AD22" i="17"/>
  <c r="AD13" i="17"/>
  <c r="AD17" i="17"/>
  <c r="AD21" i="17"/>
  <c r="AD12" i="17"/>
  <c r="AD16" i="17"/>
  <c r="AD20" i="17"/>
  <c r="AD24" i="17"/>
  <c r="AD11" i="17"/>
  <c r="AD15" i="17"/>
  <c r="AD19" i="17"/>
  <c r="AD23" i="17"/>
  <c r="AE9" i="17"/>
  <c r="AA93" i="17"/>
  <c r="Z94" i="17"/>
  <c r="C14" i="11"/>
  <c r="C20" i="11" s="1"/>
  <c r="D11" i="11"/>
  <c r="D12" i="11" s="1"/>
  <c r="Z5" i="17" l="1"/>
  <c r="AA94" i="17"/>
  <c r="Z95" i="17"/>
  <c r="AE62" i="17"/>
  <c r="AE64" i="17"/>
  <c r="AE66" i="17"/>
  <c r="AE92" i="17"/>
  <c r="AE90" i="17"/>
  <c r="AE88" i="17"/>
  <c r="AE86" i="17"/>
  <c r="AE84" i="17"/>
  <c r="AE82" i="17"/>
  <c r="AE79" i="17"/>
  <c r="AE77" i="17"/>
  <c r="AE75" i="17"/>
  <c r="AE73" i="17"/>
  <c r="AE71" i="17"/>
  <c r="AE69" i="17"/>
  <c r="AE60" i="17"/>
  <c r="AE58" i="17"/>
  <c r="AE56" i="17"/>
  <c r="AE53" i="17"/>
  <c r="AE51" i="17"/>
  <c r="AE49" i="17"/>
  <c r="AE47" i="17"/>
  <c r="AE63" i="17"/>
  <c r="AE65" i="17"/>
  <c r="AE89" i="17"/>
  <c r="AE81" i="17"/>
  <c r="AE72" i="17"/>
  <c r="AE55" i="17"/>
  <c r="AE91" i="17"/>
  <c r="AE83" i="17"/>
  <c r="AE74" i="17"/>
  <c r="AE57" i="17"/>
  <c r="AE48" i="17"/>
  <c r="AE46" i="17"/>
  <c r="AE44" i="17"/>
  <c r="AE42" i="17"/>
  <c r="AE37" i="17"/>
  <c r="AE35" i="17"/>
  <c r="AE33" i="17"/>
  <c r="AE31" i="17"/>
  <c r="AE29" i="17"/>
  <c r="AE27" i="17"/>
  <c r="AE85" i="17"/>
  <c r="AE76" i="17"/>
  <c r="AE68" i="17"/>
  <c r="AE59" i="17"/>
  <c r="AE50" i="17"/>
  <c r="AE87" i="17"/>
  <c r="AE78" i="17"/>
  <c r="AE70" i="17"/>
  <c r="AE61" i="17"/>
  <c r="AE52" i="17"/>
  <c r="AE45" i="17"/>
  <c r="AE43" i="17"/>
  <c r="AE38" i="17"/>
  <c r="AE36" i="17"/>
  <c r="AE34" i="17"/>
  <c r="AE32" i="17"/>
  <c r="AE30" i="17"/>
  <c r="AE28" i="17"/>
  <c r="AE12" i="17"/>
  <c r="AE14" i="17"/>
  <c r="AE16" i="17"/>
  <c r="AE18" i="17"/>
  <c r="AE20" i="17"/>
  <c r="AE22" i="17"/>
  <c r="AE24" i="17"/>
  <c r="AE11" i="17"/>
  <c r="AE13" i="17"/>
  <c r="AE15" i="17"/>
  <c r="AE17" i="17"/>
  <c r="AE19" i="17"/>
  <c r="AE21" i="17"/>
  <c r="AE23" i="17"/>
  <c r="AE10" i="17"/>
  <c r="AF9" i="17"/>
  <c r="C21" i="11"/>
  <c r="AF92" i="17" l="1"/>
  <c r="AF90" i="17"/>
  <c r="AF88" i="17"/>
  <c r="AF86" i="17"/>
  <c r="AF84" i="17"/>
  <c r="AF82" i="17"/>
  <c r="AF79" i="17"/>
  <c r="AF77" i="17"/>
  <c r="AF75" i="17"/>
  <c r="AF73" i="17"/>
  <c r="AF71" i="17"/>
  <c r="AF69" i="17"/>
  <c r="AF60" i="17"/>
  <c r="AF58" i="17"/>
  <c r="AF56" i="17"/>
  <c r="AF53" i="17"/>
  <c r="AF51" i="17"/>
  <c r="AF49" i="17"/>
  <c r="AF47" i="17"/>
  <c r="AF62" i="17"/>
  <c r="AF64" i="17"/>
  <c r="AF66" i="17"/>
  <c r="AF91" i="17"/>
  <c r="AF89" i="17"/>
  <c r="AF87" i="17"/>
  <c r="AF85" i="17"/>
  <c r="AF83" i="17"/>
  <c r="AF81" i="17"/>
  <c r="AF78" i="17"/>
  <c r="AF76" i="17"/>
  <c r="AF74" i="17"/>
  <c r="AF72" i="17"/>
  <c r="AF70" i="17"/>
  <c r="AF68" i="17"/>
  <c r="AF61" i="17"/>
  <c r="AF59" i="17"/>
  <c r="AF57" i="17"/>
  <c r="AF55" i="17"/>
  <c r="AF52" i="17"/>
  <c r="AF50" i="17"/>
  <c r="AF48" i="17"/>
  <c r="AF46" i="17"/>
  <c r="AF65" i="17"/>
  <c r="AF44" i="17"/>
  <c r="AF42" i="17"/>
  <c r="AF37" i="17"/>
  <c r="AF35" i="17"/>
  <c r="AF33" i="17"/>
  <c r="AF31" i="17"/>
  <c r="AF29" i="17"/>
  <c r="AF27" i="17"/>
  <c r="AF63" i="17"/>
  <c r="AF45" i="17"/>
  <c r="AF43" i="17"/>
  <c r="AF38" i="17"/>
  <c r="AF36" i="17"/>
  <c r="AF34" i="17"/>
  <c r="AF32" i="17"/>
  <c r="AF28" i="17"/>
  <c r="AF30" i="17"/>
  <c r="AF10" i="17"/>
  <c r="AF11" i="17"/>
  <c r="AF15" i="17"/>
  <c r="AF19" i="17"/>
  <c r="AF23" i="17"/>
  <c r="AF14" i="17"/>
  <c r="AF18" i="17"/>
  <c r="AF22" i="17"/>
  <c r="AF13" i="17"/>
  <c r="AF17" i="17"/>
  <c r="AF21" i="17"/>
  <c r="AF12" i="17"/>
  <c r="AF16" i="17"/>
  <c r="AF20" i="17"/>
  <c r="AF24" i="17"/>
  <c r="AG9" i="17"/>
  <c r="AA95" i="17"/>
  <c r="AA4" i="17" l="1"/>
  <c r="AJ95" i="17"/>
  <c r="AJ4" i="17" s="1"/>
  <c r="AG63" i="17"/>
  <c r="AG65" i="17"/>
  <c r="AG91" i="17"/>
  <c r="AG89" i="17"/>
  <c r="AG87" i="17"/>
  <c r="AG85" i="17"/>
  <c r="AG83" i="17"/>
  <c r="AG81" i="17"/>
  <c r="AG78" i="17"/>
  <c r="AG76" i="17"/>
  <c r="AG74" i="17"/>
  <c r="AG72" i="17"/>
  <c r="AG70" i="17"/>
  <c r="AG68" i="17"/>
  <c r="AG61" i="17"/>
  <c r="AG59" i="17"/>
  <c r="AG57" i="17"/>
  <c r="AG55" i="17"/>
  <c r="AG52" i="17"/>
  <c r="AG50" i="17"/>
  <c r="AG48" i="17"/>
  <c r="AG46" i="17"/>
  <c r="AG62" i="17"/>
  <c r="AG64" i="17"/>
  <c r="AG66" i="17"/>
  <c r="AG86" i="17"/>
  <c r="AG77" i="17"/>
  <c r="AG69" i="17"/>
  <c r="AG60" i="17"/>
  <c r="AG51" i="17"/>
  <c r="AG88" i="17"/>
  <c r="AG79" i="17"/>
  <c r="AG71" i="17"/>
  <c r="AG53" i="17"/>
  <c r="AG45" i="17"/>
  <c r="AG43" i="17"/>
  <c r="AG38" i="17"/>
  <c r="AG36" i="17"/>
  <c r="AG34" i="17"/>
  <c r="AG32" i="17"/>
  <c r="AG30" i="17"/>
  <c r="AG28" i="17"/>
  <c r="AG90" i="17"/>
  <c r="AG82" i="17"/>
  <c r="AG73" i="17"/>
  <c r="AG56" i="17"/>
  <c r="AG47" i="17"/>
  <c r="AG92" i="17"/>
  <c r="AG84" i="17"/>
  <c r="AG75" i="17"/>
  <c r="AG58" i="17"/>
  <c r="AG49" i="17"/>
  <c r="AG44" i="17"/>
  <c r="AG42" i="17"/>
  <c r="AG37" i="17"/>
  <c r="AG35" i="17"/>
  <c r="AG33" i="17"/>
  <c r="AG31" i="17"/>
  <c r="AG29" i="17"/>
  <c r="AG27" i="17"/>
  <c r="AG11" i="17"/>
  <c r="AG13" i="17"/>
  <c r="AG15" i="17"/>
  <c r="AG17" i="17"/>
  <c r="AG19" i="17"/>
  <c r="AG21" i="17"/>
  <c r="AG23" i="17"/>
  <c r="AG12" i="17"/>
  <c r="AG14" i="17"/>
  <c r="AG16" i="17"/>
  <c r="AG18" i="17"/>
  <c r="AG20" i="17"/>
  <c r="AG22" i="17"/>
  <c r="AG24" i="17"/>
  <c r="AG10" i="17"/>
  <c r="AH9" i="17"/>
  <c r="AH91" i="17" l="1"/>
  <c r="AI91" i="17" s="1"/>
  <c r="AJ91" i="17" s="1"/>
  <c r="AH89" i="17"/>
  <c r="AI89" i="17" s="1"/>
  <c r="AJ89" i="17" s="1"/>
  <c r="AH87" i="17"/>
  <c r="AI87" i="17" s="1"/>
  <c r="AJ87" i="17" s="1"/>
  <c r="AH85" i="17"/>
  <c r="AI85" i="17" s="1"/>
  <c r="AJ85" i="17" s="1"/>
  <c r="AH83" i="17"/>
  <c r="AH81" i="17"/>
  <c r="AI81" i="17" s="1"/>
  <c r="AJ81" i="17" s="1"/>
  <c r="AH78" i="17"/>
  <c r="AI78" i="17" s="1"/>
  <c r="AJ78" i="17" s="1"/>
  <c r="AH76" i="17"/>
  <c r="AI76" i="17" s="1"/>
  <c r="AJ76" i="17" s="1"/>
  <c r="AH74" i="17"/>
  <c r="AH72" i="17"/>
  <c r="AI72" i="17" s="1"/>
  <c r="AJ72" i="17" s="1"/>
  <c r="AH70" i="17"/>
  <c r="AI70" i="17" s="1"/>
  <c r="AJ70" i="17" s="1"/>
  <c r="AH68" i="17"/>
  <c r="AI68" i="17" s="1"/>
  <c r="AH61" i="17"/>
  <c r="AH59" i="17"/>
  <c r="AI59" i="17" s="1"/>
  <c r="AJ59" i="17" s="1"/>
  <c r="AH57" i="17"/>
  <c r="AI57" i="17" s="1"/>
  <c r="AJ57" i="17" s="1"/>
  <c r="AH55" i="17"/>
  <c r="AI55" i="17" s="1"/>
  <c r="AJ55" i="17" s="1"/>
  <c r="AH52" i="17"/>
  <c r="AH50" i="17"/>
  <c r="AI50" i="17" s="1"/>
  <c r="AJ50" i="17" s="1"/>
  <c r="AH48" i="17"/>
  <c r="AI48" i="17" s="1"/>
  <c r="AJ48" i="17" s="1"/>
  <c r="AH63" i="17"/>
  <c r="AI63" i="17" s="1"/>
  <c r="AJ63" i="17" s="1"/>
  <c r="AH65" i="17"/>
  <c r="AI65" i="17" s="1"/>
  <c r="AJ65" i="17" s="1"/>
  <c r="AH92" i="17"/>
  <c r="AI92" i="17" s="1"/>
  <c r="AJ92" i="17" s="1"/>
  <c r="AH90" i="17"/>
  <c r="AI90" i="17" s="1"/>
  <c r="AJ90" i="17" s="1"/>
  <c r="AH88" i="17"/>
  <c r="AI88" i="17" s="1"/>
  <c r="AJ88" i="17" s="1"/>
  <c r="AH86" i="17"/>
  <c r="AI86" i="17" s="1"/>
  <c r="AJ86" i="17" s="1"/>
  <c r="AH84" i="17"/>
  <c r="AI84" i="17" s="1"/>
  <c r="AJ84" i="17" s="1"/>
  <c r="AH82" i="17"/>
  <c r="AI82" i="17" s="1"/>
  <c r="AJ82" i="17" s="1"/>
  <c r="AH79" i="17"/>
  <c r="AI79" i="17" s="1"/>
  <c r="AJ79" i="17" s="1"/>
  <c r="AH77" i="17"/>
  <c r="AH75" i="17"/>
  <c r="AI75" i="17" s="1"/>
  <c r="AJ75" i="17" s="1"/>
  <c r="AH73" i="17"/>
  <c r="AI73" i="17" s="1"/>
  <c r="AJ73" i="17" s="1"/>
  <c r="AH71" i="17"/>
  <c r="AI71" i="17" s="1"/>
  <c r="AJ71" i="17" s="1"/>
  <c r="AH69" i="17"/>
  <c r="AI69" i="17" s="1"/>
  <c r="AJ69" i="17" s="1"/>
  <c r="AH60" i="17"/>
  <c r="AI60" i="17" s="1"/>
  <c r="AJ60" i="17" s="1"/>
  <c r="AH58" i="17"/>
  <c r="AI58" i="17" s="1"/>
  <c r="AJ58" i="17" s="1"/>
  <c r="AH56" i="17"/>
  <c r="AI56" i="17" s="1"/>
  <c r="AJ56" i="17" s="1"/>
  <c r="AH53" i="17"/>
  <c r="AI53" i="17" s="1"/>
  <c r="AJ53" i="17" s="1"/>
  <c r="AH51" i="17"/>
  <c r="AI51" i="17" s="1"/>
  <c r="AJ51" i="17" s="1"/>
  <c r="AH49" i="17"/>
  <c r="AI49" i="17" s="1"/>
  <c r="AJ49" i="17" s="1"/>
  <c r="AH47" i="17"/>
  <c r="AH62" i="17"/>
  <c r="AI62" i="17" s="1"/>
  <c r="AJ62" i="17" s="1"/>
  <c r="AH46" i="17"/>
  <c r="AI46" i="17" s="1"/>
  <c r="AJ46" i="17" s="1"/>
  <c r="AH45" i="17"/>
  <c r="AI45" i="17" s="1"/>
  <c r="AJ45" i="17" s="1"/>
  <c r="AH43" i="17"/>
  <c r="AI43" i="17" s="1"/>
  <c r="AJ43" i="17" s="1"/>
  <c r="AH38" i="17"/>
  <c r="AI38" i="17" s="1"/>
  <c r="AJ38" i="17" s="1"/>
  <c r="AH36" i="17"/>
  <c r="AI36" i="17" s="1"/>
  <c r="AJ36" i="17" s="1"/>
  <c r="AH34" i="17"/>
  <c r="AI34" i="17" s="1"/>
  <c r="AJ34" i="17" s="1"/>
  <c r="AH32" i="17"/>
  <c r="AI32" i="17" s="1"/>
  <c r="AJ32" i="17" s="1"/>
  <c r="AH30" i="17"/>
  <c r="AI30" i="17" s="1"/>
  <c r="AJ30" i="17" s="1"/>
  <c r="AH28" i="17"/>
  <c r="AI28" i="17" s="1"/>
  <c r="AJ28" i="17" s="1"/>
  <c r="AH66" i="17"/>
  <c r="AI66" i="17" s="1"/>
  <c r="AJ66" i="17" s="1"/>
  <c r="AH44" i="17"/>
  <c r="AI44" i="17" s="1"/>
  <c r="AJ44" i="17" s="1"/>
  <c r="AH42" i="17"/>
  <c r="AI42" i="17" s="1"/>
  <c r="AJ42" i="17" s="1"/>
  <c r="AH37" i="17"/>
  <c r="AI37" i="17" s="1"/>
  <c r="AJ37" i="17" s="1"/>
  <c r="AH35" i="17"/>
  <c r="AI35" i="17" s="1"/>
  <c r="AJ35" i="17" s="1"/>
  <c r="AH33" i="17"/>
  <c r="AI33" i="17" s="1"/>
  <c r="AJ33" i="17" s="1"/>
  <c r="AH31" i="17"/>
  <c r="AI31" i="17" s="1"/>
  <c r="AJ31" i="17" s="1"/>
  <c r="AH64" i="17"/>
  <c r="AI64" i="17" s="1"/>
  <c r="AJ64" i="17" s="1"/>
  <c r="AH27" i="17"/>
  <c r="AI27" i="17" s="1"/>
  <c r="AH10" i="17"/>
  <c r="AI10" i="17" s="1"/>
  <c r="AH29" i="17"/>
  <c r="AI29" i="17" s="1"/>
  <c r="AJ29" i="17" s="1"/>
  <c r="F5" i="19"/>
  <c r="AH12" i="17"/>
  <c r="AI12" i="17" s="1"/>
  <c r="AJ12" i="17" s="1"/>
  <c r="AH16" i="17"/>
  <c r="AI16" i="17" s="1"/>
  <c r="AJ16" i="17" s="1"/>
  <c r="AH20" i="17"/>
  <c r="AI20" i="17" s="1"/>
  <c r="AJ20" i="17" s="1"/>
  <c r="AH24" i="17"/>
  <c r="AI24" i="17" s="1"/>
  <c r="AJ24" i="17" s="1"/>
  <c r="AH11" i="17"/>
  <c r="AI11" i="17" s="1"/>
  <c r="AJ11" i="17" s="1"/>
  <c r="AH15" i="17"/>
  <c r="AI15" i="17" s="1"/>
  <c r="AJ15" i="17" s="1"/>
  <c r="AH19" i="17"/>
  <c r="AI19" i="17" s="1"/>
  <c r="AJ19" i="17" s="1"/>
  <c r="AH23" i="17"/>
  <c r="AI23" i="17" s="1"/>
  <c r="AJ23" i="17" s="1"/>
  <c r="AH14" i="17"/>
  <c r="AI14" i="17" s="1"/>
  <c r="AJ14" i="17" s="1"/>
  <c r="AH18" i="17"/>
  <c r="AI18" i="17" s="1"/>
  <c r="AJ18" i="17" s="1"/>
  <c r="AH22" i="17"/>
  <c r="AI22" i="17" s="1"/>
  <c r="AJ22" i="17" s="1"/>
  <c r="AH13" i="17"/>
  <c r="AI13" i="17" s="1"/>
  <c r="AJ13" i="17" s="1"/>
  <c r="AH17" i="17"/>
  <c r="AI17" i="17" s="1"/>
  <c r="AJ17" i="17" s="1"/>
  <c r="AH21" i="17"/>
  <c r="AI21" i="17" s="1"/>
  <c r="AJ21" i="17" s="1"/>
  <c r="AI47" i="17"/>
  <c r="AJ47" i="17" s="1"/>
  <c r="AI77" i="17"/>
  <c r="AJ77" i="17" s="1"/>
  <c r="AI52" i="17"/>
  <c r="AJ52" i="17" s="1"/>
  <c r="AI61" i="17"/>
  <c r="AJ61" i="17" s="1"/>
  <c r="AI74" i="17"/>
  <c r="AJ74" i="17" s="1"/>
  <c r="AI83" i="17"/>
  <c r="AJ83" i="17" s="1"/>
  <c r="AJ10" i="17" l="1"/>
  <c r="AI25" i="17"/>
  <c r="AJ25" i="17" s="1"/>
  <c r="AJ68" i="17"/>
  <c r="AI93" i="17"/>
  <c r="AJ27" i="17"/>
  <c r="AI39" i="17"/>
  <c r="AJ39" i="17" s="1"/>
  <c r="AJ93" i="17" l="1"/>
  <c r="AI94" i="17"/>
  <c r="AI5"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CF616F9A-E6CD-449A-9538-2179AFD8040E}">
      <text>
        <r>
          <rPr>
            <sz val="9"/>
            <color indexed="81"/>
            <rFont val="Tahoma"/>
            <family val="2"/>
          </rPr>
          <t>Please select the budget Category Line (sourced from Budget &amp; Fin Report Worksheet).</t>
        </r>
      </text>
    </comment>
    <comment ref="D9" authorId="0" shapeId="0" xr:uid="{A8718848-DA92-43B2-AEC0-5732F2B48125}">
      <text>
        <r>
          <rPr>
            <sz val="9"/>
            <color indexed="81"/>
            <rFont val="Tahoma"/>
            <family val="2"/>
          </rPr>
          <t xml:space="preserve">Please select the budget period from drop down list (sourced from Budget &amp; Fin Report)
</t>
        </r>
      </text>
    </comment>
    <comment ref="E9" authorId="0" shapeId="0" xr:uid="{E0124E9B-95CB-4257-B35A-4810EEA7A6A5}">
      <text>
        <r>
          <rPr>
            <b/>
            <sz val="9"/>
            <color indexed="81"/>
            <rFont val="Tahoma"/>
            <family val="2"/>
          </rPr>
          <t>Author:</t>
        </r>
        <r>
          <rPr>
            <sz val="9"/>
            <color indexed="81"/>
            <rFont val="Tahoma"/>
            <family val="2"/>
          </rPr>
          <t xml:space="preserve">
Invoice date (same as date when goods or services were received), Date of GRN (goods received), End date of payroll period (for salaries), End date of travel (for per diem payments)</t>
        </r>
      </text>
    </comment>
    <comment ref="G9" authorId="0" shapeId="0" xr:uid="{BA4BAD56-7717-49C2-BFFD-22418F52588F}">
      <text>
        <r>
          <rPr>
            <b/>
            <sz val="9"/>
            <color indexed="81"/>
            <rFont val="Tahoma"/>
            <family val="2"/>
          </rPr>
          <t>Author:</t>
        </r>
        <r>
          <rPr>
            <sz val="9"/>
            <color indexed="81"/>
            <rFont val="Tahoma"/>
            <family val="2"/>
          </rPr>
          <t xml:space="preserve">
Payment release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37A14466-E5F1-473D-9CAF-B96076C8DB72}">
      <text>
        <r>
          <rPr>
            <sz val="9"/>
            <color indexed="81"/>
            <rFont val="Tahoma"/>
            <family val="2"/>
          </rPr>
          <t>Please select the budget Category Line (sourced from Budget &amp; Fin Report Worksheet).</t>
        </r>
      </text>
    </comment>
    <comment ref="D9" authorId="0" shapeId="0" xr:uid="{CA2DF3C0-C2D8-4824-B496-5C2FBF039A03}">
      <text>
        <r>
          <rPr>
            <sz val="9"/>
            <color indexed="81"/>
            <rFont val="Tahoma"/>
            <family val="2"/>
          </rPr>
          <t xml:space="preserve">Please select the budget period from drop down list (sourced from Budget &amp; Fin Report)
</t>
        </r>
      </text>
    </comment>
    <comment ref="E9" authorId="0" shapeId="0" xr:uid="{8EB675A4-2756-441A-B58A-EFDAF873DEB2}">
      <text>
        <r>
          <rPr>
            <b/>
            <sz val="9"/>
            <color indexed="81"/>
            <rFont val="Tahoma"/>
            <family val="2"/>
          </rPr>
          <t>Author:</t>
        </r>
        <r>
          <rPr>
            <sz val="9"/>
            <color indexed="81"/>
            <rFont val="Tahoma"/>
            <family val="2"/>
          </rPr>
          <t xml:space="preserve">
Invoice date (same as date when goods or services were received), Date of GRN (goods received), End date of payroll period (for salaries), End date of travel (for per diem payments)</t>
        </r>
      </text>
    </comment>
    <comment ref="G9" authorId="0" shapeId="0" xr:uid="{E167F0E1-4411-4755-A9FE-7ECD00B83FED}">
      <text>
        <r>
          <rPr>
            <b/>
            <sz val="9"/>
            <color indexed="81"/>
            <rFont val="Tahoma"/>
            <family val="2"/>
          </rPr>
          <t>Author:</t>
        </r>
        <r>
          <rPr>
            <sz val="9"/>
            <color indexed="81"/>
            <rFont val="Tahoma"/>
            <family val="2"/>
          </rPr>
          <t xml:space="preserve">
Payment release date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9" authorId="0" shapeId="0" xr:uid="{9FD73E92-4A4F-44AB-9FEE-F657CAF3FD7B}">
      <text>
        <r>
          <rPr>
            <sz val="9"/>
            <color indexed="81"/>
            <rFont val="Tahoma"/>
            <family val="2"/>
          </rPr>
          <t>Please select the budget Category Line (sourced from Budget &amp; Fin Report Worksheet).</t>
        </r>
      </text>
    </comment>
    <comment ref="D9" authorId="0" shapeId="0" xr:uid="{2FDBD87B-8AC0-4E85-9317-F233AC3A274B}">
      <text>
        <r>
          <rPr>
            <sz val="9"/>
            <color indexed="81"/>
            <rFont val="Tahoma"/>
            <family val="2"/>
          </rPr>
          <t xml:space="preserve">Please select the budget period from drop down list (sourced from Budget &amp; Fin Report)
</t>
        </r>
      </text>
    </comment>
    <comment ref="E9" authorId="0" shapeId="0" xr:uid="{64C679F9-D176-4064-9919-BFCF005F000E}">
      <text>
        <r>
          <rPr>
            <b/>
            <sz val="9"/>
            <color indexed="81"/>
            <rFont val="Tahoma"/>
            <family val="2"/>
          </rPr>
          <t>Author:</t>
        </r>
        <r>
          <rPr>
            <sz val="9"/>
            <color indexed="81"/>
            <rFont val="Tahoma"/>
            <family val="2"/>
          </rPr>
          <t xml:space="preserve">
Invoice date (same as date when goods or services were received), Date of GRN (goods received), End date of payroll period (for salaries), End date of travel (for per diem payments)</t>
        </r>
      </text>
    </comment>
    <comment ref="G9" authorId="0" shapeId="0" xr:uid="{E128DDEF-9B23-41D3-B6A7-27E1A7375992}">
      <text>
        <r>
          <rPr>
            <b/>
            <sz val="9"/>
            <color indexed="81"/>
            <rFont val="Tahoma"/>
            <family val="2"/>
          </rPr>
          <t>Author:</t>
        </r>
        <r>
          <rPr>
            <sz val="9"/>
            <color indexed="81"/>
            <rFont val="Tahoma"/>
            <family val="2"/>
          </rPr>
          <t xml:space="preserve">
Payment release date</t>
        </r>
      </text>
    </comment>
  </commentList>
</comments>
</file>

<file path=xl/sharedStrings.xml><?xml version="1.0" encoding="utf-8"?>
<sst xmlns="http://schemas.openxmlformats.org/spreadsheetml/2006/main" count="482" uniqueCount="283">
  <si>
    <t xml:space="preserve">IP:                                </t>
  </si>
  <si>
    <t>XXXXXX</t>
  </si>
  <si>
    <t>Project Title</t>
  </si>
  <si>
    <t>Project Code</t>
  </si>
  <si>
    <t>Project Start Date:</t>
  </si>
  <si>
    <t>Month/Year</t>
  </si>
  <si>
    <t>Project End Date:</t>
  </si>
  <si>
    <t>Total Project Duration:</t>
  </si>
  <si>
    <t>18  Months</t>
  </si>
  <si>
    <t>Project Currency</t>
  </si>
  <si>
    <t>USD</t>
  </si>
  <si>
    <t>Total Budget:</t>
  </si>
  <si>
    <t>Control 1</t>
  </si>
  <si>
    <t>Reportıng Perıod</t>
  </si>
  <si>
    <t>Expenditure</t>
  </si>
  <si>
    <t>Cumulative Expenditure</t>
  </si>
  <si>
    <t>Transfer Date</t>
  </si>
  <si>
    <t>Amount</t>
  </si>
  <si>
    <t>Cumulative Transfer</t>
  </si>
  <si>
    <t>1. Interim Report</t>
  </si>
  <si>
    <t>2. Interim Report</t>
  </si>
  <si>
    <t>Transfer 2</t>
  </si>
  <si>
    <t>3. Final Report</t>
  </si>
  <si>
    <t>Transfer 3</t>
  </si>
  <si>
    <t xml:space="preserve"> </t>
  </si>
  <si>
    <t>Total</t>
  </si>
  <si>
    <t>Summary</t>
  </si>
  <si>
    <t>(a) Total Budget per Agreement</t>
  </si>
  <si>
    <t>(b) Total Funding Released</t>
  </si>
  <si>
    <t xml:space="preserve">(a)-(b)= (c)Balance of payable amount 
</t>
  </si>
  <si>
    <t>Cumulative Expenditure Reported</t>
  </si>
  <si>
    <t xml:space="preserve">Fund Balance with IP </t>
  </si>
  <si>
    <t>Burn Rate of Total Funds  Transferred</t>
  </si>
  <si>
    <t>Budget Balance after actual reported expenditure 
(Total approved budget-cumulative reported expenditures)</t>
  </si>
  <si>
    <t>Reporting Status Submitted</t>
  </si>
  <si>
    <t>Interim Report 1</t>
  </si>
  <si>
    <t>Interim Report 2</t>
  </si>
  <si>
    <t>Final Report</t>
  </si>
  <si>
    <t>(if applicable accoring to Minimum Requirements Monitoring Matrix)</t>
  </si>
  <si>
    <t>(if applicable accorind to Minimum Requirements Monitoring Matrix)</t>
  </si>
  <si>
    <t>Compulsory</t>
  </si>
  <si>
    <t>Reviewed by:</t>
  </si>
  <si>
    <t>Approved by:</t>
  </si>
  <si>
    <t>This section related to Implementing Partner and IOM before beginning the project</t>
  </si>
  <si>
    <t>Budget Line</t>
  </si>
  <si>
    <t>Sub Budget Line</t>
  </si>
  <si>
    <t>Description</t>
  </si>
  <si>
    <t>Documents Requirements</t>
  </si>
  <si>
    <t xml:space="preserve">A. Staff and Other Personnel Costs </t>
  </si>
  <si>
    <t>A.1 Direct to Project
A.2 Support to Project</t>
  </si>
  <si>
    <t xml:space="preserve">Please itemize costs of staff, consultants and other personnel to be recruited directly by the implementing partner for project implementation. 
Direct to Project: all staff cost-related directly to the project in the field (ex: engineer). 
Support to Project: all staff cost-related indirectly to the project (ex: Accountant). </t>
  </si>
  <si>
    <t xml:space="preserve">1- Payroll (Indicate Project Code)
2- Contracts (Original Salary)
3- Employee’s ID
4- Timesheet (Allocation of Project Code)
5- Pay slip or Payment Voucher
6- Vetting </t>
  </si>
  <si>
    <t>B. Supplies, Commodities, Materials</t>
  </si>
  <si>
    <t>-</t>
  </si>
  <si>
    <t>Please itemize direct and indirect costs of consumables to be purchased under the project, including, freight, storage and distribution costs</t>
  </si>
  <si>
    <t>1- Purchase Request. 2- RFQs/Bids
3- Bids Analysis. 4- Vendor ID
5- Purchase Order. 6- Contract 
7-Invoice. 8- Goods/Service Receive Note
9- Payment Voucher. 10- Vendor Vetting</t>
  </si>
  <si>
    <t>C. Equipment</t>
  </si>
  <si>
    <t xml:space="preserve">C.1 Fixed Asset
C.2 Equipment </t>
  </si>
  <si>
    <t xml:space="preserve">Please itemize the costs of non-consumables to be purchased under the project. Fixed Asset: include all asset could be used more times such as Laptop, Printer, Camera, Generator etc…
Equipment: asset purchased especially for implementing the project operations (Ex: devices, machines, tools, and vehicles). </t>
  </si>
  <si>
    <t>D. Contractual Services</t>
  </si>
  <si>
    <t xml:space="preserve">Please list works and services to be contracted under the project. It is usually the main activity of the project such as construction, water tracking. should be contracted with vendors </t>
  </si>
  <si>
    <t>E. Travel</t>
  </si>
  <si>
    <t>E.1 Travel Cost
E.2 Per Diem Cost</t>
  </si>
  <si>
    <t xml:space="preserve">Please itemize the travel costs of staff, consultants and other personnel for project implementation. Travel cost includes transportation related to the project directly (Ex: rent cars, Trucks, etc..).
Per Diem Cost: according to the Implementing Partner policies related to travel </t>
  </si>
  <si>
    <t xml:space="preserve">The related documents to the project according to the IP policies and procedures </t>
  </si>
  <si>
    <t>F. Other Indirect Costs</t>
  </si>
  <si>
    <t>G.1 Syria Office
G.2 Turkey Office</t>
  </si>
  <si>
    <t>Please indicate all expenses related to administration and HeadQuarter that not directly to the project such as Training for general staff, Rent, transfer wages, Utilities, Office expenses, etc…</t>
  </si>
  <si>
    <t>This section related to Implementing Partner during implementing the project</t>
  </si>
  <si>
    <t>Instructons of Narrative Report</t>
  </si>
  <si>
    <t xml:space="preserve">Budget line </t>
  </si>
  <si>
    <t xml:space="preserve">This is a line of the transaction should be matched with Budget line in the Budget </t>
  </si>
  <si>
    <t>Budget Line Description</t>
  </si>
  <si>
    <t>This is a description of the budget line ( automatically will appear once you put Budget line code)</t>
  </si>
  <si>
    <t>Narrative</t>
  </si>
  <si>
    <t xml:space="preserve">This is a narrative explanation of the budget line of the transaction for what use this cost and how you calculate during the reporting period of the project. </t>
  </si>
  <si>
    <t>IOM Level of effort %</t>
  </si>
  <si>
    <t>Please explain how much IOM cover cost of transaction from each budget line.</t>
  </si>
  <si>
    <t xml:space="preserve">Rest cost Level of effort % </t>
  </si>
  <si>
    <t>If the transaction has not covered 100% from IOM, Please explain how you cover the rest of the transaction cost?</t>
  </si>
  <si>
    <t>Instructons of Transaction List</t>
  </si>
  <si>
    <t xml:space="preserve">Payment Date (Accrual) </t>
  </si>
  <si>
    <t xml:space="preserve">Please indicate the date you have to pay the payment - usually, it recorded for due payments - (Ex: we bought a laptop in 20-Oct and the payment voucher was in 30-Oct. in this case, we record the date of payment voucher). </t>
  </si>
  <si>
    <t xml:space="preserve">Posting Date (Actual) </t>
  </si>
  <si>
    <t>Please indicate the date of the actual payment (Ex: we bought a laptop in 20-Oct and the payment voucher was in 30-Oct. in this case, we record the actual date of payment ).</t>
  </si>
  <si>
    <t>Payment Voucher  No.</t>
  </si>
  <si>
    <t>Please indicate number of invoice or Payment voucher</t>
  </si>
  <si>
    <t>Payee</t>
  </si>
  <si>
    <t xml:space="preserve">Please indicate the name of the payee (Ex: Vendor name, Staff, workers, etc...). </t>
  </si>
  <si>
    <t>Text</t>
  </si>
  <si>
    <t>Please explain the transaction</t>
  </si>
  <si>
    <t>Currency</t>
  </si>
  <si>
    <t>Please indicate the currency of the invoice / Payment ( USD, TL, SYP, etc..)</t>
  </si>
  <si>
    <t>Amount in Cr.</t>
  </si>
  <si>
    <t xml:space="preserve">The payment amount in current currency </t>
  </si>
  <si>
    <t>Ex-Rate</t>
  </si>
  <si>
    <t xml:space="preserve">Exchange rate to USD </t>
  </si>
  <si>
    <t>Allocation of IOM %</t>
  </si>
  <si>
    <t>Level of effort cost from IOM (should be a percentage)</t>
  </si>
  <si>
    <t>Amount in USD</t>
  </si>
  <si>
    <t>The payment amount in USD</t>
  </si>
  <si>
    <t>Instructons of Financial Report</t>
  </si>
  <si>
    <t xml:space="preserve">Actual </t>
  </si>
  <si>
    <t xml:space="preserve">Please indicate all the actual expenses that happened in the month of the report and paid. </t>
  </si>
  <si>
    <t>Accrual</t>
  </si>
  <si>
    <t>Please indicate all the accrual expenses that will be paid in the next month.</t>
  </si>
  <si>
    <t>Burn rate%</t>
  </si>
  <si>
    <t xml:space="preserve">The percentage of Actual + Accrual divide planned cost </t>
  </si>
  <si>
    <t>Projection</t>
  </si>
  <si>
    <t>Please indicate all the expenditures you plan to spend it in the future.</t>
  </si>
  <si>
    <t>The total will be all costs from Actual + Accrual + Projection</t>
  </si>
  <si>
    <t>Instructons of Asset Management</t>
  </si>
  <si>
    <t>Item No.</t>
  </si>
  <si>
    <t>Name</t>
  </si>
  <si>
    <t>Type</t>
  </si>
  <si>
    <t>Condition</t>
  </si>
  <si>
    <t>Quantity</t>
  </si>
  <si>
    <t>Asset value</t>
  </si>
  <si>
    <t>Total value</t>
  </si>
  <si>
    <t>Model</t>
  </si>
  <si>
    <t>Vendor No.</t>
  </si>
  <si>
    <t>Remarks</t>
  </si>
  <si>
    <t>Photograph / link</t>
  </si>
  <si>
    <t>Date of last order</t>
  </si>
  <si>
    <t>Vendor</t>
  </si>
  <si>
    <t>Purchase Price</t>
  </si>
  <si>
    <t>Expiry date</t>
  </si>
  <si>
    <t>IP</t>
  </si>
  <si>
    <t>Total Expenditure</t>
  </si>
  <si>
    <t>Project code</t>
  </si>
  <si>
    <t>Burn Rate % according to Budget</t>
  </si>
  <si>
    <t xml:space="preserve">Project Period </t>
  </si>
  <si>
    <t>Control 2</t>
  </si>
  <si>
    <t>Control 3</t>
  </si>
  <si>
    <t>Control 4</t>
  </si>
  <si>
    <t>Budget</t>
  </si>
  <si>
    <t xml:space="preserve">Financial Interim Report 1 </t>
  </si>
  <si>
    <t>if applicable according to IP Financial Management Matrix</t>
  </si>
  <si>
    <t xml:space="preserve">Financial Interim Report 2 </t>
  </si>
  <si>
    <t>Financial Final Report</t>
  </si>
  <si>
    <t>Budget Category Line</t>
  </si>
  <si>
    <t>Budget Category Line Description</t>
  </si>
  <si>
    <t>Direct / Support Cost</t>
  </si>
  <si>
    <t>Units (Quantity)</t>
  </si>
  <si>
    <t xml:space="preserve">Unit Cost </t>
  </si>
  <si>
    <t>Duration (Monthly)</t>
  </si>
  <si>
    <t>Allocation   %</t>
  </si>
  <si>
    <t xml:space="preserve">Total Cost </t>
  </si>
  <si>
    <t>EXPENDITURE</t>
  </si>
  <si>
    <t xml:space="preserve">TOTAL </t>
  </si>
  <si>
    <t xml:space="preserve">Burn Rate
% </t>
  </si>
  <si>
    <t>of Budget</t>
  </si>
  <si>
    <t>A.1</t>
  </si>
  <si>
    <t>Project Officer</t>
  </si>
  <si>
    <t>D</t>
  </si>
  <si>
    <t>A.2</t>
  </si>
  <si>
    <t>Accountant</t>
  </si>
  <si>
    <t>S</t>
  </si>
  <si>
    <t>A.3</t>
  </si>
  <si>
    <t>M&amp;E field assistant</t>
  </si>
  <si>
    <t>A.4</t>
  </si>
  <si>
    <t>A.5</t>
  </si>
  <si>
    <t>A.6</t>
  </si>
  <si>
    <t>A.7</t>
  </si>
  <si>
    <t>A.8</t>
  </si>
  <si>
    <t>A.9</t>
  </si>
  <si>
    <t>A.10</t>
  </si>
  <si>
    <t>A.11</t>
  </si>
  <si>
    <t>A.12</t>
  </si>
  <si>
    <t>A.13</t>
  </si>
  <si>
    <t>A.14</t>
  </si>
  <si>
    <t>A.15</t>
  </si>
  <si>
    <t>Sub Total</t>
  </si>
  <si>
    <t>B. Office Costs</t>
  </si>
  <si>
    <t>B.1</t>
  </si>
  <si>
    <t>Examples</t>
  </si>
  <si>
    <t>B.2</t>
  </si>
  <si>
    <t>B.3</t>
  </si>
  <si>
    <t>B.4</t>
  </si>
  <si>
    <t>B.5</t>
  </si>
  <si>
    <t>B.6</t>
  </si>
  <si>
    <t>B.7</t>
  </si>
  <si>
    <t>B.8</t>
  </si>
  <si>
    <t>B.9</t>
  </si>
  <si>
    <t>B.10</t>
  </si>
  <si>
    <t>B.11</t>
  </si>
  <si>
    <t>B.12</t>
  </si>
  <si>
    <t>C. Operational Costs</t>
  </si>
  <si>
    <t>C.1 Output 1: XXXXXXXX</t>
  </si>
  <si>
    <t>C.1.1</t>
  </si>
  <si>
    <t>Laptop</t>
  </si>
  <si>
    <t>C.1.2</t>
  </si>
  <si>
    <t>Mobile Phone</t>
  </si>
  <si>
    <t>C.1.3</t>
  </si>
  <si>
    <t>C.1.4</t>
  </si>
  <si>
    <t>C.1.5</t>
  </si>
  <si>
    <t>C.1.6</t>
  </si>
  <si>
    <t>C.1.7</t>
  </si>
  <si>
    <t>C.1.8</t>
  </si>
  <si>
    <t>C.1.9</t>
  </si>
  <si>
    <t>C.1.10</t>
  </si>
  <si>
    <t>C.1.11</t>
  </si>
  <si>
    <t>C.1.12</t>
  </si>
  <si>
    <t>C.2 Output 2: XXXXXXX</t>
  </si>
  <si>
    <t>C.2.1</t>
  </si>
  <si>
    <t>Water Tank</t>
  </si>
  <si>
    <t>C.2.2</t>
  </si>
  <si>
    <t>Electric Drill</t>
  </si>
  <si>
    <t>C.2.3</t>
  </si>
  <si>
    <t>Jackhammer</t>
  </si>
  <si>
    <t>C.2.4</t>
  </si>
  <si>
    <t>Heaters</t>
  </si>
  <si>
    <t>C.2.5</t>
  </si>
  <si>
    <t>Generators</t>
  </si>
  <si>
    <t>C.2.6</t>
  </si>
  <si>
    <t>C.2.7</t>
  </si>
  <si>
    <t>C.2.8</t>
  </si>
  <si>
    <t>C.2.9</t>
  </si>
  <si>
    <t>C.2.10</t>
  </si>
  <si>
    <t>C.2.11</t>
  </si>
  <si>
    <t>C.2.12</t>
  </si>
  <si>
    <t>C.3 Output 3: XXXXXX</t>
  </si>
  <si>
    <t>C.3.1</t>
  </si>
  <si>
    <t>Flight Geneva</t>
  </si>
  <si>
    <t>C.3.2</t>
  </si>
  <si>
    <t>Flight Nairobi</t>
  </si>
  <si>
    <t>C.3.3</t>
  </si>
  <si>
    <t>C.3.4</t>
  </si>
  <si>
    <t>C.3.5</t>
  </si>
  <si>
    <t>C.3.6</t>
  </si>
  <si>
    <t>C.3.7</t>
  </si>
  <si>
    <t>C.3.8</t>
  </si>
  <si>
    <t>C.3.9</t>
  </si>
  <si>
    <t>C.3.10</t>
  </si>
  <si>
    <t>C.3.11</t>
  </si>
  <si>
    <t>C.3.12</t>
  </si>
  <si>
    <t>C.4 Output 4: XXXXXX</t>
  </si>
  <si>
    <t>C.4.1</t>
  </si>
  <si>
    <t>Training Materials</t>
  </si>
  <si>
    <t>C.4.2</t>
  </si>
  <si>
    <t>C.4.3</t>
  </si>
  <si>
    <t>C.4.4</t>
  </si>
  <si>
    <t>C.4.5</t>
  </si>
  <si>
    <t>C.4.6</t>
  </si>
  <si>
    <t>C.4.7</t>
  </si>
  <si>
    <t>C.4.8</t>
  </si>
  <si>
    <t>C.4.9</t>
  </si>
  <si>
    <t>C.4.10</t>
  </si>
  <si>
    <t>C.4.11</t>
  </si>
  <si>
    <t>C.4.12</t>
  </si>
  <si>
    <t xml:space="preserve">Total </t>
  </si>
  <si>
    <t>Check that dates match the reporting period</t>
  </si>
  <si>
    <t>Mandatory</t>
  </si>
  <si>
    <t>Budget  Category Line</t>
  </si>
  <si>
    <t>Posting Period</t>
  </si>
  <si>
    <t>Invoice Date</t>
  </si>
  <si>
    <t>Invoice Number</t>
  </si>
  <si>
    <t>Payment Date</t>
  </si>
  <si>
    <t xml:space="preserve"> IOM %</t>
  </si>
  <si>
    <t>Transaction Currency</t>
  </si>
  <si>
    <t>Amount Transaction Currency</t>
  </si>
  <si>
    <t>Exchange Rate</t>
  </si>
  <si>
    <t>Amount Project Currency</t>
  </si>
  <si>
    <t>Unpaid</t>
  </si>
  <si>
    <t xml:space="preserve">IP Logo </t>
  </si>
  <si>
    <t xml:space="preserve">Budget </t>
  </si>
  <si>
    <t xml:space="preserve">Burn 
% </t>
  </si>
  <si>
    <t xml:space="preserve">line </t>
  </si>
  <si>
    <t xml:space="preserve">Amount </t>
  </si>
  <si>
    <t>1st Month</t>
  </si>
  <si>
    <t>2nd Month</t>
  </si>
  <si>
    <t xml:space="preserve">Rate </t>
  </si>
  <si>
    <t>A.1.1</t>
  </si>
  <si>
    <t>A.1.2</t>
  </si>
  <si>
    <t>A.1.3</t>
  </si>
  <si>
    <t>A.2.1</t>
  </si>
  <si>
    <t>A.2.2</t>
  </si>
  <si>
    <t>A.2.3</t>
  </si>
  <si>
    <t>A.2.4</t>
  </si>
  <si>
    <t>Location</t>
  </si>
  <si>
    <t>In/Direct Cost</t>
  </si>
  <si>
    <t>Syria</t>
  </si>
  <si>
    <t>Turkey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</si>
</sst>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quot;$&quot;#,##0.00"/>
    <numFmt numFmtId="165" formatCode="[$-409]dd\-mmm\-yy;@"/>
    <numFmt numFmtId="166" formatCode="_-&quot;ر.س.‏&quot;\ * #,##0.00_-;_-&quot;ر.س.‏&quot;\ * #,##0.00\-;_-&quot;ر.س.‏&quot;\ * &quot;-&quot;??_-;_-@_-"/>
    <numFmt numFmtId="167" formatCode="[$USD]\ #,##0.00_);\([$USD]\ #,##0.00\)"/>
    <numFmt numFmtId="168" formatCode="_([$€-2]\ * #,##0.00_);_([$€-2]\ * \(#,##0.00\);_([$€-2]\ * &quot;-&quot;??_);_(@_)"/>
    <numFmt numFmtId="169" formatCode="_-* #,##0.00_-;\-* #,##0.00_-;_-* &quot;-&quot;??_-;_-@_-"/>
    <numFmt numFmtId="170" formatCode="[$USD]\ #,##0.00"/>
    <numFmt numFmtId="171" formatCode="m/yyyy"/>
    <numFmt numFmtId="172" formatCode="0.0%"/>
  </numFmts>
  <fonts count="46">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0"/>
      <color indexed="8"/>
      <name val="Calibri"/>
      <family val="2"/>
    </font>
    <font>
      <b/>
      <sz val="11"/>
      <color indexed="8"/>
      <name val="Calibri"/>
      <family val="2"/>
    </font>
    <font>
      <sz val="10"/>
      <color indexed="8"/>
      <name val="Calibri"/>
      <family val="2"/>
    </font>
    <font>
      <b/>
      <sz val="12"/>
      <color theme="1"/>
      <name val="Calibri"/>
      <family val="2"/>
      <scheme val="minor"/>
    </font>
    <font>
      <b/>
      <u/>
      <sz val="12"/>
      <color theme="1"/>
      <name val="Calibri"/>
      <family val="2"/>
      <scheme val="minor"/>
    </font>
    <font>
      <u/>
      <sz val="12"/>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name val="Arial"/>
      <family val="2"/>
    </font>
    <font>
      <b/>
      <sz val="10"/>
      <name val="Calibri"/>
      <family val="2"/>
      <scheme val="minor"/>
    </font>
    <font>
      <sz val="11"/>
      <color rgb="FFFF0000"/>
      <name val="Calibri"/>
      <family val="2"/>
      <scheme val="minor"/>
    </font>
    <font>
      <sz val="10"/>
      <name val="Arial"/>
      <family val="2"/>
    </font>
    <font>
      <sz val="10"/>
      <name val="Arial"/>
      <family val="2"/>
      <charset val="162"/>
    </font>
    <font>
      <b/>
      <sz val="11"/>
      <color theme="1"/>
      <name val="Calibri"/>
      <family val="2"/>
      <charset val="162"/>
      <scheme val="minor"/>
    </font>
    <font>
      <sz val="11"/>
      <color theme="1"/>
      <name val="Calibri"/>
      <family val="2"/>
      <charset val="162"/>
      <scheme val="minor"/>
    </font>
    <font>
      <sz val="11"/>
      <name val="Arial"/>
      <family val="2"/>
    </font>
    <font>
      <b/>
      <sz val="11"/>
      <color rgb="FFFF0000"/>
      <name val="Calibri"/>
      <family val="2"/>
      <charset val="162"/>
      <scheme val="minor"/>
    </font>
    <font>
      <sz val="11"/>
      <name val="Calibri"/>
      <family val="2"/>
      <charset val="162"/>
      <scheme val="minor"/>
    </font>
    <font>
      <sz val="11"/>
      <color indexed="8"/>
      <name val="Calibri"/>
      <family val="2"/>
    </font>
    <font>
      <sz val="10"/>
      <name val="Geneva"/>
    </font>
    <font>
      <sz val="10"/>
      <color theme="0"/>
      <name val="Arial"/>
      <family val="2"/>
    </font>
    <font>
      <sz val="12"/>
      <color theme="1"/>
      <name val="Calibri"/>
      <family val="2"/>
      <scheme val="minor"/>
    </font>
    <font>
      <sz val="9"/>
      <color indexed="81"/>
      <name val="Tahoma"/>
      <family val="2"/>
    </font>
    <font>
      <b/>
      <sz val="9"/>
      <color indexed="81"/>
      <name val="Tahoma"/>
      <family val="2"/>
    </font>
    <font>
      <sz val="10"/>
      <color rgb="FFFF0000"/>
      <name val="Calibri"/>
      <family val="2"/>
      <scheme val="minor"/>
    </font>
    <font>
      <sz val="8"/>
      <name val="Calibri"/>
      <family val="2"/>
      <scheme val="minor"/>
    </font>
    <font>
      <b/>
      <sz val="11"/>
      <color rgb="FFFF0000"/>
      <name val="Calibri"/>
      <family val="2"/>
      <scheme val="minor"/>
    </font>
    <font>
      <b/>
      <i/>
      <sz val="11"/>
      <color theme="1"/>
      <name val="Calibri"/>
      <family val="2"/>
      <scheme val="minor"/>
    </font>
    <font>
      <b/>
      <sz val="10"/>
      <name val="Arial"/>
      <family val="2"/>
    </font>
    <font>
      <i/>
      <sz val="11"/>
      <color theme="2" tint="-0.249977111117893"/>
      <name val="Calibri"/>
      <family val="2"/>
      <scheme val="minor"/>
    </font>
    <font>
      <sz val="11"/>
      <name val="Calibri"/>
      <family val="2"/>
      <scheme val="minor"/>
    </font>
    <font>
      <b/>
      <i/>
      <sz val="11"/>
      <color rgb="FFFF0000"/>
      <name val="Calibri"/>
      <family val="2"/>
      <scheme val="minor"/>
    </font>
    <font>
      <i/>
      <sz val="11"/>
      <color rgb="FFFF0000"/>
      <name val="Calibri"/>
      <family val="2"/>
      <scheme val="minor"/>
    </font>
    <font>
      <i/>
      <sz val="11"/>
      <color theme="1"/>
      <name val="Calibri"/>
      <family val="2"/>
      <scheme val="minor"/>
    </font>
    <font>
      <i/>
      <sz val="9"/>
      <color theme="1"/>
      <name val="Calibri"/>
      <family val="2"/>
      <scheme val="minor"/>
    </font>
    <font>
      <sz val="12"/>
      <color indexed="8"/>
      <name val="Calibri"/>
      <family val="2"/>
    </font>
    <font>
      <i/>
      <sz val="10"/>
      <color rgb="FFFF0000"/>
      <name val="Calibri"/>
      <family val="2"/>
    </font>
    <font>
      <b/>
      <sz val="10"/>
      <name val="Calibri"/>
      <family val="2"/>
    </font>
    <font>
      <i/>
      <sz val="9"/>
      <color rgb="FFFF0000"/>
      <name val="Calibri"/>
      <family val="2"/>
      <scheme val="minor"/>
    </font>
    <font>
      <i/>
      <sz val="9"/>
      <color rgb="FFFF0000"/>
      <name val="Calibri"/>
      <family val="2"/>
    </font>
    <font>
      <i/>
      <sz val="10"/>
      <color theme="0" tint="-0.249977111117893"/>
      <name val="Arial"/>
      <family val="2"/>
    </font>
  </fonts>
  <fills count="18">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6"/>
        <bgColor indexed="64"/>
      </patternFill>
    </fill>
    <fill>
      <patternFill patternType="solid">
        <fgColor theme="3" tint="0.59999389629810485"/>
        <bgColor indexed="64"/>
      </patternFill>
    </fill>
    <fill>
      <patternFill patternType="solid">
        <fgColor rgb="FFBDD7EE"/>
        <bgColor indexed="64"/>
      </patternFill>
    </fill>
    <fill>
      <patternFill patternType="solid">
        <fgColor theme="0"/>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theme="1"/>
        <bgColor indexed="64"/>
      </patternFill>
    </fill>
    <fill>
      <patternFill patternType="solid">
        <fgColor theme="7" tint="0.79998168889431442"/>
        <bgColor indexed="64"/>
      </patternFill>
    </fill>
    <fill>
      <patternFill patternType="solid">
        <fgColor theme="2" tint="-0.249977111117893"/>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auto="1"/>
      </left>
      <right style="medium">
        <color indexed="64"/>
      </right>
      <top/>
      <bottom/>
      <diagonal/>
    </border>
    <border>
      <left style="medium">
        <color indexed="64"/>
      </left>
      <right style="thin">
        <color auto="1"/>
      </right>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double">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bottom/>
      <diagonal/>
    </border>
    <border>
      <left style="medium">
        <color indexed="64"/>
      </left>
      <right/>
      <top/>
      <bottom style="thin">
        <color auto="1"/>
      </bottom>
      <diagonal/>
    </border>
    <border>
      <left style="thin">
        <color auto="1"/>
      </left>
      <right/>
      <top style="medium">
        <color auto="1"/>
      </top>
      <bottom style="medium">
        <color auto="1"/>
      </bottom>
      <diagonal/>
    </border>
    <border>
      <left style="thin">
        <color auto="1"/>
      </left>
      <right/>
      <top style="medium">
        <color indexed="64"/>
      </top>
      <bottom style="thin">
        <color auto="1"/>
      </bottom>
      <diagonal/>
    </border>
    <border>
      <left style="thin">
        <color auto="1"/>
      </left>
      <right/>
      <top/>
      <bottom style="thin">
        <color auto="1"/>
      </bottom>
      <diagonal/>
    </border>
    <border>
      <left style="thin">
        <color auto="1"/>
      </left>
      <right/>
      <top/>
      <bottom style="medium">
        <color indexed="64"/>
      </bottom>
      <diagonal/>
    </border>
  </borders>
  <cellStyleXfs count="35">
    <xf numFmtId="0" fontId="0" fillId="0" borderId="0"/>
    <xf numFmtId="9" fontId="1" fillId="0" borderId="0" applyFont="0" applyFill="0" applyBorder="0" applyAlignment="0" applyProtection="0"/>
    <xf numFmtId="0" fontId="13" fillId="0" borderId="0"/>
    <xf numFmtId="166" fontId="1" fillId="0" borderId="0" applyFont="0" applyFill="0" applyBorder="0" applyAlignment="0" applyProtection="0"/>
    <xf numFmtId="0" fontId="16" fillId="0" borderId="0"/>
    <xf numFmtId="0" fontId="1" fillId="0" borderId="0"/>
    <xf numFmtId="0" fontId="17" fillId="0" borderId="0"/>
    <xf numFmtId="44"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9" fontId="1" fillId="0" borderId="0" applyFont="0" applyFill="0" applyBorder="0" applyAlignment="0" applyProtection="0"/>
    <xf numFmtId="0" fontId="13" fillId="0" borderId="0"/>
    <xf numFmtId="44" fontId="16" fillId="0" borderId="0" applyFont="0" applyFill="0" applyBorder="0" applyAlignment="0" applyProtection="0"/>
    <xf numFmtId="9" fontId="16"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43" fontId="13" fillId="0" borderId="0" applyFont="0" applyFill="0" applyBorder="0" applyAlignment="0" applyProtection="0"/>
    <xf numFmtId="0" fontId="13" fillId="0" borderId="0"/>
    <xf numFmtId="0" fontId="24" fillId="0" borderId="0"/>
    <xf numFmtId="0" fontId="13" fillId="0" borderId="0"/>
    <xf numFmtId="0" fontId="13" fillId="0" borderId="0"/>
    <xf numFmtId="169" fontId="13" fillId="0" borderId="0" applyFont="0" applyFill="0" applyBorder="0" applyAlignment="0" applyProtection="0"/>
    <xf numFmtId="43" fontId="13" fillId="0" borderId="0" applyFont="0" applyFill="0" applyBorder="0" applyAlignment="0" applyProtection="0"/>
    <xf numFmtId="169"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44" fontId="13" fillId="0" borderId="0" applyFont="0" applyFill="0" applyBorder="0" applyAlignment="0" applyProtection="0"/>
    <xf numFmtId="0" fontId="13" fillId="0" borderId="18" applyNumberFormat="0" applyFont="0" applyBorder="0" applyAlignment="0">
      <alignment horizontal="center" vertical="top"/>
    </xf>
    <xf numFmtId="0" fontId="1" fillId="0" borderId="0"/>
    <xf numFmtId="43" fontId="13" fillId="0" borderId="0" applyFont="0" applyFill="0" applyBorder="0" applyAlignment="0" applyProtection="0"/>
    <xf numFmtId="0" fontId="13" fillId="0" borderId="0"/>
    <xf numFmtId="0" fontId="23" fillId="0" borderId="0"/>
    <xf numFmtId="0" fontId="13" fillId="0" borderId="18" applyNumberFormat="0" applyFont="0" applyBorder="0" applyAlignment="0">
      <alignment horizontal="center" vertical="top"/>
    </xf>
    <xf numFmtId="0" fontId="13" fillId="0" borderId="18" applyNumberFormat="0" applyFont="0" applyBorder="0" applyAlignment="0">
      <alignment horizontal="center" vertical="top"/>
    </xf>
    <xf numFmtId="43" fontId="1" fillId="0" borderId="0" applyFont="0" applyFill="0" applyBorder="0" applyAlignment="0" applyProtection="0"/>
  </cellStyleXfs>
  <cellXfs count="365">
    <xf numFmtId="0" fontId="0" fillId="0" borderId="0" xfId="0"/>
    <xf numFmtId="0" fontId="0" fillId="0" borderId="1" xfId="0" applyBorder="1"/>
    <xf numFmtId="0" fontId="0" fillId="0" borderId="0" xfId="0" applyBorder="1"/>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4" fillId="6" borderId="20" xfId="2" applyFont="1" applyFill="1" applyBorder="1" applyAlignment="1">
      <alignment horizontal="center" vertical="center"/>
    </xf>
    <xf numFmtId="38" fontId="14" fillId="6" borderId="20" xfId="2" applyNumberFormat="1" applyFont="1" applyFill="1" applyBorder="1" applyAlignment="1">
      <alignment horizontal="center" vertical="center" wrapText="1"/>
    </xf>
    <xf numFmtId="38" fontId="14" fillId="6" borderId="21" xfId="2" applyNumberFormat="1" applyFont="1" applyFill="1" applyBorder="1" applyAlignment="1">
      <alignment horizontal="center" vertical="center" wrapText="1"/>
    </xf>
    <xf numFmtId="0" fontId="2" fillId="2" borderId="1" xfId="4" applyFont="1" applyFill="1" applyBorder="1" applyAlignment="1">
      <alignment horizontal="center" vertical="center"/>
    </xf>
    <xf numFmtId="0" fontId="16" fillId="0" borderId="0" xfId="4"/>
    <xf numFmtId="0" fontId="10" fillId="8" borderId="1" xfId="4" applyFont="1" applyFill="1" applyBorder="1" applyAlignment="1">
      <alignment horizontal="left" vertical="center"/>
    </xf>
    <xf numFmtId="0" fontId="16" fillId="0" borderId="1" xfId="4" applyBorder="1" applyAlignment="1">
      <alignment horizontal="left" vertical="center" wrapText="1"/>
    </xf>
    <xf numFmtId="0" fontId="16" fillId="0" borderId="1" xfId="4" applyBorder="1" applyAlignment="1">
      <alignment wrapText="1"/>
    </xf>
    <xf numFmtId="0" fontId="16" fillId="0" borderId="1" xfId="4" applyBorder="1" applyAlignment="1">
      <alignment horizontal="left" vertical="center"/>
    </xf>
    <xf numFmtId="0" fontId="2" fillId="2" borderId="1" xfId="4" applyFont="1" applyFill="1" applyBorder="1" applyAlignment="1">
      <alignment vertical="center"/>
    </xf>
    <xf numFmtId="0" fontId="2" fillId="0" borderId="0" xfId="4" applyFont="1" applyAlignment="1">
      <alignment horizontal="center" vertical="center"/>
    </xf>
    <xf numFmtId="0" fontId="4" fillId="0" borderId="0" xfId="4" applyFont="1" applyAlignment="1">
      <alignment vertical="top"/>
    </xf>
    <xf numFmtId="0" fontId="6" fillId="0" borderId="1" xfId="4" applyFont="1" applyBorder="1"/>
    <xf numFmtId="0" fontId="16" fillId="0" borderId="0" xfId="4" applyBorder="1"/>
    <xf numFmtId="0" fontId="13" fillId="0" borderId="1" xfId="4" applyFont="1" applyBorder="1" applyAlignment="1">
      <alignment horizontal="left" vertical="center"/>
    </xf>
    <xf numFmtId="0" fontId="13" fillId="0" borderId="1" xfId="4" applyFont="1" applyBorder="1" applyAlignment="1">
      <alignment horizontal="left" vertical="center" wrapText="1"/>
    </xf>
    <xf numFmtId="0" fontId="13" fillId="0" borderId="1" xfId="4" applyFont="1" applyBorder="1" applyAlignment="1">
      <alignment wrapText="1"/>
    </xf>
    <xf numFmtId="0" fontId="2" fillId="2" borderId="3" xfId="4" applyFont="1" applyFill="1" applyBorder="1" applyAlignment="1">
      <alignment vertical="center" wrapText="1"/>
    </xf>
    <xf numFmtId="0" fontId="2" fillId="2" borderId="4" xfId="4" applyFont="1" applyFill="1" applyBorder="1" applyAlignment="1">
      <alignment vertical="center" wrapText="1"/>
    </xf>
    <xf numFmtId="0" fontId="2" fillId="2" borderId="1" xfId="4" applyFont="1" applyFill="1" applyBorder="1" applyAlignment="1">
      <alignment horizontal="left" vertical="center"/>
    </xf>
    <xf numFmtId="0" fontId="10" fillId="0" borderId="0" xfId="4" applyFont="1" applyFill="1" applyBorder="1" applyAlignment="1">
      <alignment horizontal="left" vertical="center"/>
    </xf>
    <xf numFmtId="0" fontId="16" fillId="0" borderId="0" xfId="4" applyFill="1" applyBorder="1" applyAlignment="1">
      <alignment horizontal="left" vertical="center" wrapText="1"/>
    </xf>
    <xf numFmtId="0" fontId="16" fillId="0" borderId="0" xfId="4" applyFill="1" applyBorder="1" applyAlignment="1">
      <alignment wrapText="1"/>
    </xf>
    <xf numFmtId="0" fontId="0" fillId="0" borderId="0" xfId="0"/>
    <xf numFmtId="0" fontId="16" fillId="0" borderId="0" xfId="4" applyFill="1" applyBorder="1"/>
    <xf numFmtId="0" fontId="1" fillId="0" borderId="0" xfId="4" applyFont="1" applyFill="1" applyBorder="1" applyAlignment="1">
      <alignment horizontal="left" vertical="center"/>
    </xf>
    <xf numFmtId="0" fontId="16" fillId="0" borderId="0" xfId="4" applyBorder="1" applyAlignment="1">
      <alignment horizontal="left" vertical="center" wrapText="1"/>
    </xf>
    <xf numFmtId="0" fontId="13" fillId="0" borderId="0" xfId="4" applyFont="1" applyBorder="1" applyAlignment="1">
      <alignment wrapText="1"/>
    </xf>
    <xf numFmtId="0" fontId="16" fillId="0" borderId="0" xfId="4" applyBorder="1" applyAlignment="1">
      <alignment wrapText="1"/>
    </xf>
    <xf numFmtId="0" fontId="1" fillId="0" borderId="0" xfId="4" applyFont="1" applyFill="1" applyBorder="1" applyAlignment="1">
      <alignment horizontal="left" vertical="center" wrapText="1"/>
    </xf>
    <xf numFmtId="0" fontId="2" fillId="0" borderId="0" xfId="0" applyFont="1" applyAlignment="1">
      <alignment vertical="center"/>
    </xf>
    <xf numFmtId="0" fontId="25" fillId="8" borderId="1" xfId="4" applyFont="1" applyFill="1" applyBorder="1"/>
    <xf numFmtId="0" fontId="2" fillId="0" borderId="0" xfId="0" applyFont="1" applyAlignment="1">
      <alignment horizontal="center" vertical="center"/>
    </xf>
    <xf numFmtId="0" fontId="4" fillId="0" borderId="0" xfId="0" applyFont="1" applyBorder="1" applyAlignment="1">
      <alignment vertical="top"/>
    </xf>
    <xf numFmtId="0" fontId="0" fillId="2" borderId="1" xfId="0" applyFill="1" applyBorder="1" applyAlignment="1">
      <alignment horizontal="center"/>
    </xf>
    <xf numFmtId="0" fontId="0" fillId="0" borderId="0" xfId="0" applyFont="1"/>
    <xf numFmtId="0" fontId="0" fillId="0" borderId="1" xfId="0" applyBorder="1" applyAlignment="1">
      <alignment horizontal="left"/>
    </xf>
    <xf numFmtId="0" fontId="4" fillId="0" borderId="0" xfId="4" applyFont="1" applyBorder="1" applyAlignment="1">
      <alignment vertical="top"/>
    </xf>
    <xf numFmtId="0" fontId="2" fillId="0" borderId="0" xfId="4" applyFont="1" applyAlignment="1">
      <alignment vertical="center"/>
    </xf>
    <xf numFmtId="0" fontId="4" fillId="0" borderId="24" xfId="4" applyFont="1" applyBorder="1" applyAlignment="1">
      <alignment vertical="top"/>
    </xf>
    <xf numFmtId="0" fontId="4" fillId="0" borderId="33" xfId="4" applyFont="1" applyBorder="1" applyAlignment="1">
      <alignment vertical="top"/>
    </xf>
    <xf numFmtId="0" fontId="4" fillId="0" borderId="27" xfId="4" applyFont="1" applyBorder="1" applyAlignment="1">
      <alignment vertical="top"/>
    </xf>
    <xf numFmtId="0" fontId="9" fillId="9" borderId="0" xfId="4" applyFont="1" applyFill="1" applyBorder="1" applyAlignment="1">
      <alignment vertical="center"/>
    </xf>
    <xf numFmtId="0" fontId="8" fillId="10" borderId="25" xfId="4" applyFont="1" applyFill="1" applyBorder="1" applyAlignment="1">
      <alignment vertical="center"/>
    </xf>
    <xf numFmtId="0" fontId="8" fillId="10" borderId="26" xfId="4" applyFont="1" applyFill="1" applyBorder="1" applyAlignment="1">
      <alignment vertical="center"/>
    </xf>
    <xf numFmtId="0" fontId="4" fillId="5" borderId="27" xfId="4" applyFont="1" applyFill="1" applyBorder="1"/>
    <xf numFmtId="0" fontId="4" fillId="5" borderId="6" xfId="4" applyFont="1" applyFill="1" applyBorder="1"/>
    <xf numFmtId="4" fontId="4" fillId="5" borderId="6" xfId="4" applyNumberFormat="1" applyFont="1" applyFill="1" applyBorder="1" applyAlignment="1">
      <alignment horizontal="right"/>
    </xf>
    <xf numFmtId="0" fontId="7" fillId="10" borderId="24" xfId="4" applyFont="1" applyFill="1" applyBorder="1" applyAlignment="1">
      <alignment vertical="center"/>
    </xf>
    <xf numFmtId="0" fontId="7" fillId="10" borderId="25" xfId="4" applyFont="1" applyFill="1" applyBorder="1" applyAlignment="1">
      <alignment vertical="center"/>
    </xf>
    <xf numFmtId="0" fontId="16" fillId="3" borderId="31" xfId="4" applyFill="1" applyBorder="1"/>
    <xf numFmtId="0" fontId="2" fillId="3" borderId="30" xfId="4" applyFont="1" applyFill="1" applyBorder="1"/>
    <xf numFmtId="0" fontId="16" fillId="3" borderId="30" xfId="4" applyFill="1" applyBorder="1"/>
    <xf numFmtId="0" fontId="2" fillId="0" borderId="0" xfId="0" applyFont="1" applyBorder="1" applyAlignment="1"/>
    <xf numFmtId="0" fontId="0" fillId="4" borderId="17" xfId="0" applyFill="1" applyBorder="1" applyAlignment="1">
      <alignment horizontal="center" wrapText="1"/>
    </xf>
    <xf numFmtId="0" fontId="5" fillId="2" borderId="39" xfId="4" applyFont="1" applyFill="1" applyBorder="1" applyAlignment="1">
      <alignment horizontal="center" vertical="center" wrapText="1"/>
    </xf>
    <xf numFmtId="0" fontId="5" fillId="2" borderId="37" xfId="4" applyFont="1" applyFill="1" applyBorder="1" applyAlignment="1">
      <alignment horizontal="center" vertical="center" wrapText="1"/>
    </xf>
    <xf numFmtId="0" fontId="5" fillId="2" borderId="38" xfId="4" applyFont="1" applyFill="1" applyBorder="1" applyAlignment="1">
      <alignment horizontal="center" vertical="center" wrapText="1"/>
    </xf>
    <xf numFmtId="0" fontId="6" fillId="0" borderId="0" xfId="0" applyFont="1" applyBorder="1" applyAlignment="1">
      <alignment vertical="top"/>
    </xf>
    <xf numFmtId="0" fontId="2" fillId="0" borderId="0" xfId="0" applyFont="1" applyBorder="1"/>
    <xf numFmtId="167" fontId="0" fillId="0" borderId="0" xfId="0" applyNumberFormat="1" applyAlignment="1">
      <alignment horizontal="right" vertical="center"/>
    </xf>
    <xf numFmtId="0" fontId="2" fillId="0" borderId="0" xfId="0" applyFont="1" applyBorder="1" applyAlignment="1">
      <alignment vertical="center"/>
    </xf>
    <xf numFmtId="0" fontId="12" fillId="0" borderId="0" xfId="0" applyFont="1" applyBorder="1" applyAlignment="1">
      <alignment vertical="center"/>
    </xf>
    <xf numFmtId="0" fontId="12" fillId="0" borderId="0" xfId="0" applyFont="1" applyBorder="1"/>
    <xf numFmtId="43" fontId="0" fillId="0" borderId="1" xfId="34" applyFont="1" applyBorder="1"/>
    <xf numFmtId="43" fontId="0" fillId="7" borderId="1" xfId="34" applyFont="1" applyFill="1" applyBorder="1"/>
    <xf numFmtId="0" fontId="0" fillId="11" borderId="17" xfId="0" applyFill="1" applyBorder="1" applyAlignment="1">
      <alignment horizontal="center" vertical="center" wrapText="1"/>
    </xf>
    <xf numFmtId="0" fontId="2" fillId="0" borderId="40" xfId="0" applyFont="1" applyBorder="1"/>
    <xf numFmtId="167" fontId="2" fillId="0" borderId="40" xfId="0" applyNumberFormat="1" applyFont="1" applyBorder="1"/>
    <xf numFmtId="9" fontId="2" fillId="0" borderId="40" xfId="1" applyFont="1" applyBorder="1"/>
    <xf numFmtId="0" fontId="0" fillId="4" borderId="39" xfId="0" applyFill="1" applyBorder="1" applyAlignment="1">
      <alignment horizontal="center" vertical="center" wrapText="1"/>
    </xf>
    <xf numFmtId="0" fontId="0" fillId="4" borderId="37" xfId="0" applyFill="1" applyBorder="1" applyAlignment="1">
      <alignment horizontal="center" wrapText="1"/>
    </xf>
    <xf numFmtId="0" fontId="0" fillId="11" borderId="37" xfId="0" applyFill="1" applyBorder="1" applyAlignment="1">
      <alignment horizontal="center" vertical="center" wrapText="1"/>
    </xf>
    <xf numFmtId="0" fontId="0" fillId="11" borderId="38" xfId="0" applyFill="1" applyBorder="1" applyAlignment="1">
      <alignment horizontal="center" vertical="center" wrapText="1"/>
    </xf>
    <xf numFmtId="0" fontId="0" fillId="4" borderId="28" xfId="0" applyFill="1" applyBorder="1" applyAlignment="1">
      <alignment horizontal="center" vertical="center" wrapText="1"/>
    </xf>
    <xf numFmtId="0" fontId="0" fillId="11" borderId="22" xfId="0" applyFill="1" applyBorder="1" applyAlignment="1">
      <alignment horizontal="center" vertical="center"/>
    </xf>
    <xf numFmtId="0" fontId="0" fillId="0" borderId="9" xfId="0" applyBorder="1"/>
    <xf numFmtId="9" fontId="0" fillId="0" borderId="22" xfId="1" applyNumberFormat="1" applyFont="1" applyBorder="1"/>
    <xf numFmtId="9" fontId="0" fillId="0" borderId="13" xfId="1" applyNumberFormat="1" applyFont="1" applyBorder="1"/>
    <xf numFmtId="0" fontId="0" fillId="0" borderId="9" xfId="0" applyBorder="1" applyAlignment="1">
      <alignment horizontal="left"/>
    </xf>
    <xf numFmtId="0" fontId="0" fillId="0" borderId="10" xfId="0" applyBorder="1" applyAlignment="1">
      <alignment horizontal="left"/>
    </xf>
    <xf numFmtId="0" fontId="0" fillId="0" borderId="14" xfId="0" applyBorder="1" applyAlignment="1">
      <alignment horizontal="left"/>
    </xf>
    <xf numFmtId="43" fontId="0" fillId="0" borderId="14" xfId="34" applyFont="1" applyBorder="1"/>
    <xf numFmtId="43" fontId="0" fillId="7" borderId="14" xfId="34" applyFont="1" applyFill="1" applyBorder="1"/>
    <xf numFmtId="9" fontId="0" fillId="0" borderId="15" xfId="1" applyNumberFormat="1" applyFont="1" applyBorder="1"/>
    <xf numFmtId="43" fontId="4" fillId="5" borderId="6" xfId="34" applyFont="1" applyFill="1" applyBorder="1" applyAlignment="1">
      <alignment horizontal="right"/>
    </xf>
    <xf numFmtId="9" fontId="4" fillId="5" borderId="7" xfId="1" applyFont="1" applyFill="1" applyBorder="1" applyAlignment="1">
      <alignment horizontal="right"/>
    </xf>
    <xf numFmtId="0" fontId="0" fillId="0" borderId="40" xfId="0" applyBorder="1"/>
    <xf numFmtId="43" fontId="0" fillId="13" borderId="9" xfId="34" applyFont="1" applyFill="1" applyBorder="1"/>
    <xf numFmtId="43" fontId="0" fillId="13" borderId="1" xfId="34" applyFont="1" applyFill="1" applyBorder="1"/>
    <xf numFmtId="0" fontId="1" fillId="7" borderId="0" xfId="5" applyFill="1"/>
    <xf numFmtId="0" fontId="32" fillId="0" borderId="0" xfId="4" applyFont="1" applyAlignment="1">
      <alignment horizontal="left" vertical="center"/>
    </xf>
    <xf numFmtId="0" fontId="17" fillId="7" borderId="0" xfId="6" applyFill="1" applyAlignment="1">
      <alignment horizontal="left"/>
    </xf>
    <xf numFmtId="0" fontId="17" fillId="7" borderId="0" xfId="6" applyFill="1"/>
    <xf numFmtId="0" fontId="2" fillId="7" borderId="24" xfId="5" applyFont="1" applyFill="1" applyBorder="1"/>
    <xf numFmtId="0" fontId="2" fillId="7" borderId="0" xfId="5" applyFont="1" applyFill="1" applyAlignment="1">
      <alignment horizontal="right"/>
    </xf>
    <xf numFmtId="0" fontId="31" fillId="7" borderId="24" xfId="5" applyFont="1" applyFill="1" applyBorder="1"/>
    <xf numFmtId="0" fontId="2" fillId="7" borderId="33" xfId="5" applyFont="1" applyFill="1" applyBorder="1"/>
    <xf numFmtId="0" fontId="2" fillId="7" borderId="27" xfId="5" applyFont="1" applyFill="1" applyBorder="1"/>
    <xf numFmtId="0" fontId="2" fillId="7" borderId="6" xfId="5" applyFont="1" applyFill="1" applyBorder="1"/>
    <xf numFmtId="0" fontId="2" fillId="7" borderId="7" xfId="5" applyFont="1" applyFill="1" applyBorder="1" applyAlignment="1">
      <alignment horizontal="right"/>
    </xf>
    <xf numFmtId="0" fontId="2" fillId="7" borderId="19" xfId="5" applyFont="1" applyFill="1" applyBorder="1" applyAlignment="1">
      <alignment vertical="center"/>
    </xf>
    <xf numFmtId="0" fontId="0" fillId="7" borderId="28" xfId="5" applyFont="1" applyFill="1" applyBorder="1"/>
    <xf numFmtId="0" fontId="1" fillId="7" borderId="8" xfId="5" applyFill="1" applyBorder="1"/>
    <xf numFmtId="0" fontId="0" fillId="7" borderId="9" xfId="5" applyFont="1" applyFill="1" applyBorder="1"/>
    <xf numFmtId="0" fontId="1" fillId="7" borderId="9" xfId="5" applyFill="1" applyBorder="1"/>
    <xf numFmtId="0" fontId="2" fillId="7" borderId="29" xfId="5" applyFont="1" applyFill="1" applyBorder="1"/>
    <xf numFmtId="0" fontId="1" fillId="7" borderId="10" xfId="5" applyFill="1" applyBorder="1"/>
    <xf numFmtId="0" fontId="1" fillId="7" borderId="30" xfId="5" applyFill="1" applyBorder="1"/>
    <xf numFmtId="0" fontId="2" fillId="7" borderId="31" xfId="5" applyFont="1" applyFill="1" applyBorder="1"/>
    <xf numFmtId="0" fontId="1" fillId="7" borderId="29" xfId="5" applyFill="1" applyBorder="1" applyAlignment="1">
      <alignment wrapText="1"/>
    </xf>
    <xf numFmtId="0" fontId="1" fillId="7" borderId="36" xfId="5" applyFill="1" applyBorder="1"/>
    <xf numFmtId="0" fontId="0" fillId="7" borderId="10" xfId="5" applyFont="1" applyFill="1" applyBorder="1" applyAlignment="1">
      <alignment wrapText="1"/>
    </xf>
    <xf numFmtId="168" fontId="1" fillId="7" borderId="0" xfId="10" applyNumberFormat="1" applyFill="1"/>
    <xf numFmtId="0" fontId="1" fillId="7" borderId="0" xfId="5" applyFill="1" applyAlignment="1">
      <alignment wrapText="1"/>
    </xf>
    <xf numFmtId="0" fontId="18" fillId="7" borderId="0" xfId="11" applyFont="1" applyFill="1" applyAlignment="1">
      <alignment horizontal="left" vertical="top"/>
    </xf>
    <xf numFmtId="0" fontId="19" fillId="7" borderId="0" xfId="11" applyFont="1" applyFill="1" applyAlignment="1">
      <alignment horizontal="left" vertical="top" wrapText="1"/>
    </xf>
    <xf numFmtId="0" fontId="20" fillId="7" borderId="0" xfId="11" applyFont="1" applyFill="1"/>
    <xf numFmtId="0" fontId="21" fillId="7" borderId="0" xfId="11" applyFont="1" applyFill="1" applyAlignment="1">
      <alignment horizontal="center" vertical="center"/>
    </xf>
    <xf numFmtId="0" fontId="22" fillId="7" borderId="0" xfId="11" applyFont="1" applyFill="1" applyAlignment="1">
      <alignment vertical="center"/>
    </xf>
    <xf numFmtId="0" fontId="18" fillId="7" borderId="0" xfId="11" applyFont="1" applyFill="1" applyAlignment="1">
      <alignment horizontal="left" wrapText="1"/>
    </xf>
    <xf numFmtId="0" fontId="19" fillId="7" borderId="0" xfId="11" applyFont="1" applyFill="1"/>
    <xf numFmtId="3" fontId="19" fillId="7" borderId="0" xfId="11" applyNumberFormat="1" applyFont="1" applyFill="1"/>
    <xf numFmtId="0" fontId="18" fillId="7" borderId="0" xfId="11" applyFont="1" applyFill="1" applyAlignment="1">
      <alignment horizontal="left"/>
    </xf>
    <xf numFmtId="0" fontId="18" fillId="7" borderId="0" xfId="11" applyFont="1" applyFill="1"/>
    <xf numFmtId="0" fontId="19" fillId="7" borderId="0" xfId="11" applyFont="1" applyFill="1" applyAlignment="1">
      <alignment horizontal="left"/>
    </xf>
    <xf numFmtId="0" fontId="19" fillId="7" borderId="0" xfId="11" applyFont="1" applyFill="1" applyAlignment="1">
      <alignment wrapText="1"/>
    </xf>
    <xf numFmtId="0" fontId="19" fillId="7" borderId="0" xfId="11" applyFont="1" applyFill="1" applyAlignment="1">
      <alignment horizontal="left" wrapText="1"/>
    </xf>
    <xf numFmtId="0" fontId="20" fillId="7" borderId="0" xfId="11" applyFont="1" applyFill="1" applyAlignment="1">
      <alignment horizontal="left"/>
    </xf>
    <xf numFmtId="0" fontId="2" fillId="7" borderId="0" xfId="5" applyFont="1" applyFill="1" applyBorder="1"/>
    <xf numFmtId="0" fontId="2" fillId="7" borderId="0" xfId="5" applyFont="1" applyFill="1" applyBorder="1" applyAlignment="1">
      <alignment horizontal="right"/>
    </xf>
    <xf numFmtId="9" fontId="0" fillId="0" borderId="0" xfId="13" applyFont="1" applyBorder="1" applyAlignment="1">
      <alignment horizontal="center"/>
    </xf>
    <xf numFmtId="164" fontId="2" fillId="3" borderId="30" xfId="4" applyNumberFormat="1" applyFont="1" applyFill="1" applyBorder="1"/>
    <xf numFmtId="9" fontId="0" fillId="0" borderId="0" xfId="13" applyFont="1" applyFill="1" applyBorder="1" applyAlignment="1">
      <alignment horizontal="center"/>
    </xf>
    <xf numFmtId="0" fontId="8" fillId="0" borderId="0" xfId="4" applyFont="1" applyFill="1" applyBorder="1" applyAlignment="1">
      <alignment vertical="center"/>
    </xf>
    <xf numFmtId="0" fontId="9" fillId="0" borderId="0" xfId="4" applyFont="1" applyFill="1" applyBorder="1" applyAlignment="1">
      <alignment vertical="center"/>
    </xf>
    <xf numFmtId="43" fontId="6" fillId="0" borderId="0" xfId="34" applyFont="1" applyFill="1" applyBorder="1" applyAlignment="1">
      <alignment horizontal="right"/>
    </xf>
    <xf numFmtId="2" fontId="6" fillId="0" borderId="0" xfId="4" applyNumberFormat="1" applyFont="1" applyFill="1" applyBorder="1" applyAlignment="1">
      <alignment horizontal="right"/>
    </xf>
    <xf numFmtId="0" fontId="5" fillId="0" borderId="0" xfId="4" applyFont="1" applyFill="1" applyBorder="1" applyAlignment="1">
      <alignment horizontal="center" vertical="center" wrapText="1"/>
    </xf>
    <xf numFmtId="170" fontId="4" fillId="0" borderId="0" xfId="4" applyNumberFormat="1" applyFont="1" applyFill="1" applyBorder="1" applyAlignment="1">
      <alignment horizontal="right"/>
    </xf>
    <xf numFmtId="0" fontId="7" fillId="0" borderId="0" xfId="4" applyFont="1" applyFill="1" applyBorder="1" applyAlignment="1">
      <alignment vertical="center"/>
    </xf>
    <xf numFmtId="164" fontId="4" fillId="0" borderId="0" xfId="4" applyNumberFormat="1" applyFont="1" applyFill="1" applyBorder="1" applyAlignment="1">
      <alignment horizontal="right"/>
    </xf>
    <xf numFmtId="164" fontId="2" fillId="0" borderId="0" xfId="4" applyNumberFormat="1" applyFont="1" applyFill="1" applyBorder="1"/>
    <xf numFmtId="0" fontId="33" fillId="0" borderId="0" xfId="4" applyFont="1"/>
    <xf numFmtId="43" fontId="0" fillId="13" borderId="4" xfId="34" applyFont="1" applyFill="1" applyBorder="1"/>
    <xf numFmtId="0" fontId="34" fillId="7" borderId="0" xfId="5" applyFont="1" applyFill="1" applyAlignment="1">
      <alignment horizontal="left"/>
    </xf>
    <xf numFmtId="171" fontId="35" fillId="17" borderId="1" xfId="0" applyNumberFormat="1" applyFont="1" applyFill="1" applyBorder="1" applyAlignment="1">
      <alignment horizontal="center"/>
    </xf>
    <xf numFmtId="39" fontId="6" fillId="12" borderId="13" xfId="34" applyNumberFormat="1" applyFont="1" applyFill="1" applyBorder="1" applyAlignment="1">
      <alignment horizontal="right"/>
    </xf>
    <xf numFmtId="39" fontId="9" fillId="9" borderId="5" xfId="4" applyNumberFormat="1" applyFont="1" applyFill="1" applyBorder="1" applyAlignment="1">
      <alignment vertical="center"/>
    </xf>
    <xf numFmtId="39" fontId="4" fillId="5" borderId="7" xfId="4" applyNumberFormat="1" applyFont="1" applyFill="1" applyBorder="1" applyAlignment="1">
      <alignment horizontal="right"/>
    </xf>
    <xf numFmtId="39" fontId="7" fillId="10" borderId="26" xfId="4" applyNumberFormat="1" applyFont="1" applyFill="1" applyBorder="1" applyAlignment="1">
      <alignment vertical="center"/>
    </xf>
    <xf numFmtId="39" fontId="6" fillId="12" borderId="22" xfId="34" applyNumberFormat="1" applyFont="1" applyFill="1" applyBorder="1" applyAlignment="1">
      <alignment horizontal="right"/>
    </xf>
    <xf numFmtId="39" fontId="6" fillId="12" borderId="35" xfId="34" applyNumberFormat="1" applyFont="1" applyFill="1" applyBorder="1" applyAlignment="1">
      <alignment horizontal="right"/>
    </xf>
    <xf numFmtId="39" fontId="6" fillId="12" borderId="13" xfId="4" applyNumberFormat="1" applyFont="1" applyFill="1" applyBorder="1" applyAlignment="1">
      <alignment horizontal="right"/>
    </xf>
    <xf numFmtId="39" fontId="6" fillId="12" borderId="22" xfId="4" applyNumberFormat="1" applyFont="1" applyFill="1" applyBorder="1" applyAlignment="1">
      <alignment horizontal="right"/>
    </xf>
    <xf numFmtId="39" fontId="6" fillId="12" borderId="35" xfId="4" applyNumberFormat="1" applyFont="1" applyFill="1" applyBorder="1" applyAlignment="1">
      <alignment horizontal="right"/>
    </xf>
    <xf numFmtId="39" fontId="2" fillId="3" borderId="32" xfId="4" applyNumberFormat="1" applyFont="1" applyFill="1" applyBorder="1"/>
    <xf numFmtId="43" fontId="2" fillId="7" borderId="0" xfId="34" applyFont="1" applyFill="1"/>
    <xf numFmtId="43" fontId="1" fillId="7" borderId="0" xfId="34" applyFill="1"/>
    <xf numFmtId="43" fontId="2" fillId="7" borderId="20" xfId="34" applyFont="1" applyFill="1" applyBorder="1" applyAlignment="1">
      <alignment horizontal="center" vertical="center" wrapText="1"/>
    </xf>
    <xf numFmtId="43" fontId="2" fillId="7" borderId="21" xfId="34" applyFont="1" applyFill="1" applyBorder="1" applyAlignment="1">
      <alignment horizontal="center" wrapText="1"/>
    </xf>
    <xf numFmtId="43" fontId="2" fillId="7" borderId="24" xfId="34" applyFont="1" applyFill="1" applyBorder="1" applyAlignment="1">
      <alignment vertical="center"/>
    </xf>
    <xf numFmtId="43" fontId="2" fillId="7" borderId="43" xfId="34" applyFont="1" applyFill="1" applyBorder="1" applyAlignment="1">
      <alignment horizontal="center" vertical="center"/>
    </xf>
    <xf numFmtId="43" fontId="2" fillId="7" borderId="26" xfId="34" applyFont="1" applyFill="1" applyBorder="1" applyAlignment="1">
      <alignment vertical="center"/>
    </xf>
    <xf numFmtId="43" fontId="1" fillId="14" borderId="17" xfId="34" applyFill="1" applyBorder="1"/>
    <xf numFmtId="43" fontId="1" fillId="14" borderId="12" xfId="34" applyFill="1" applyBorder="1"/>
    <xf numFmtId="43" fontId="1" fillId="16" borderId="17" xfId="34" applyFill="1" applyBorder="1"/>
    <xf numFmtId="43" fontId="1" fillId="14" borderId="22" xfId="34" applyFill="1" applyBorder="1"/>
    <xf numFmtId="43" fontId="15" fillId="7" borderId="0" xfId="34" applyFont="1" applyFill="1"/>
    <xf numFmtId="43" fontId="1" fillId="7" borderId="9" xfId="34" applyFill="1" applyBorder="1"/>
    <xf numFmtId="43" fontId="1" fillId="16" borderId="1" xfId="34" applyFill="1" applyBorder="1"/>
    <xf numFmtId="43" fontId="0" fillId="7" borderId="9" xfId="34" applyFont="1" applyFill="1" applyBorder="1"/>
    <xf numFmtId="43" fontId="1" fillId="14" borderId="14" xfId="34" applyFill="1" applyBorder="1"/>
    <xf numFmtId="43" fontId="1" fillId="15" borderId="23" xfId="34" applyFill="1" applyBorder="1"/>
    <xf numFmtId="43" fontId="1" fillId="7" borderId="10" xfId="34" applyFill="1" applyBorder="1"/>
    <xf numFmtId="43" fontId="1" fillId="9" borderId="14" xfId="34" applyFill="1" applyBorder="1"/>
    <xf numFmtId="43" fontId="1" fillId="15" borderId="15" xfId="34" applyFill="1" applyBorder="1"/>
    <xf numFmtId="43" fontId="2" fillId="7" borderId="32" xfId="34" applyFont="1" applyFill="1" applyBorder="1"/>
    <xf numFmtId="43" fontId="17" fillId="7" borderId="0" xfId="34" applyFont="1" applyFill="1"/>
    <xf numFmtId="43" fontId="1" fillId="14" borderId="13" xfId="34" applyFont="1" applyFill="1" applyBorder="1"/>
    <xf numFmtId="43" fontId="1" fillId="14" borderId="23" xfId="34" applyFill="1" applyBorder="1" applyAlignment="1">
      <alignment vertical="center"/>
    </xf>
    <xf numFmtId="43" fontId="1" fillId="14" borderId="23" xfId="34" applyFill="1" applyBorder="1"/>
    <xf numFmtId="43" fontId="36" fillId="11" borderId="0" xfId="34" applyFont="1" applyFill="1"/>
    <xf numFmtId="43" fontId="37" fillId="11" borderId="0" xfId="34" applyFont="1" applyFill="1"/>
    <xf numFmtId="171" fontId="35" fillId="17" borderId="9" xfId="0" applyNumberFormat="1" applyFont="1" applyFill="1" applyBorder="1" applyAlignment="1">
      <alignment horizontal="center"/>
    </xf>
    <xf numFmtId="43" fontId="4" fillId="5" borderId="27" xfId="34" applyFont="1" applyFill="1" applyBorder="1" applyAlignment="1">
      <alignment horizontal="right"/>
    </xf>
    <xf numFmtId="164" fontId="2" fillId="3" borderId="31" xfId="4" applyNumberFormat="1" applyFont="1" applyFill="1" applyBorder="1"/>
    <xf numFmtId="9" fontId="0" fillId="13" borderId="13" xfId="1" applyFont="1" applyFill="1" applyBorder="1"/>
    <xf numFmtId="9" fontId="6" fillId="13" borderId="13" xfId="1" applyFont="1" applyFill="1" applyBorder="1" applyAlignment="1">
      <alignment horizontal="right"/>
    </xf>
    <xf numFmtId="9" fontId="0" fillId="13" borderId="13" xfId="1" applyFont="1" applyFill="1" applyBorder="1" applyAlignment="1">
      <alignment horizontal="right"/>
    </xf>
    <xf numFmtId="4" fontId="4" fillId="5" borderId="6" xfId="4" applyNumberFormat="1" applyFont="1" applyFill="1" applyBorder="1" applyAlignment="1">
      <alignment horizontal="left"/>
    </xf>
    <xf numFmtId="0" fontId="6" fillId="13" borderId="5" xfId="4" applyFont="1" applyFill="1" applyBorder="1" applyAlignment="1">
      <alignment vertical="top"/>
    </xf>
    <xf numFmtId="171" fontId="0" fillId="13" borderId="6" xfId="0" applyNumberFormat="1" applyFill="1" applyBorder="1" applyAlignment="1">
      <alignment horizontal="center"/>
    </xf>
    <xf numFmtId="171" fontId="0" fillId="13" borderId="7" xfId="0" applyNumberFormat="1" applyFill="1" applyBorder="1" applyAlignment="1">
      <alignment horizontal="center"/>
    </xf>
    <xf numFmtId="44" fontId="0" fillId="13" borderId="25" xfId="12" applyFont="1" applyFill="1" applyBorder="1" applyAlignment="1">
      <alignment horizontal="right"/>
    </xf>
    <xf numFmtId="9" fontId="0" fillId="13" borderId="26" xfId="13" applyFont="1" applyFill="1" applyBorder="1" applyAlignment="1">
      <alignment horizontal="center"/>
    </xf>
    <xf numFmtId="0" fontId="4" fillId="13" borderId="0" xfId="4" applyFont="1" applyFill="1" applyBorder="1" applyAlignment="1">
      <alignment horizontal="left" vertical="top"/>
    </xf>
    <xf numFmtId="44" fontId="0" fillId="13" borderId="0" xfId="12" applyFont="1" applyFill="1" applyBorder="1" applyAlignment="1">
      <alignment horizontal="right"/>
    </xf>
    <xf numFmtId="9" fontId="0" fillId="13" borderId="5" xfId="13" applyFont="1" applyFill="1" applyBorder="1" applyAlignment="1">
      <alignment horizontal="center"/>
    </xf>
    <xf numFmtId="0" fontId="1" fillId="7" borderId="24" xfId="5" applyFill="1" applyBorder="1"/>
    <xf numFmtId="0" fontId="1" fillId="7" borderId="25" xfId="5" applyFill="1" applyBorder="1"/>
    <xf numFmtId="0" fontId="17" fillId="7" borderId="25" xfId="6" applyFill="1" applyBorder="1"/>
    <xf numFmtId="0" fontId="17" fillId="7" borderId="26" xfId="6" applyFill="1" applyBorder="1"/>
    <xf numFmtId="0" fontId="1" fillId="7" borderId="0" xfId="5" applyFill="1" applyBorder="1"/>
    <xf numFmtId="0" fontId="17" fillId="7" borderId="0" xfId="6" applyFill="1" applyBorder="1"/>
    <xf numFmtId="0" fontId="17" fillId="7" borderId="5" xfId="6" applyFill="1" applyBorder="1"/>
    <xf numFmtId="0" fontId="19" fillId="7" borderId="33" xfId="11" applyFont="1" applyFill="1" applyBorder="1" applyAlignment="1">
      <alignment horizontal="left" vertical="top" wrapText="1"/>
    </xf>
    <xf numFmtId="3" fontId="19" fillId="7" borderId="6" xfId="11" applyNumberFormat="1" applyFont="1" applyFill="1" applyBorder="1"/>
    <xf numFmtId="0" fontId="20" fillId="7" borderId="6" xfId="11" applyFont="1" applyFill="1" applyBorder="1"/>
    <xf numFmtId="3" fontId="19" fillId="7" borderId="6" xfId="11" applyNumberFormat="1" applyFont="1" applyFill="1" applyBorder="1" applyAlignment="1">
      <alignment horizontal="left"/>
    </xf>
    <xf numFmtId="0" fontId="20" fillId="7" borderId="7" xfId="11" applyFont="1" applyFill="1" applyBorder="1"/>
    <xf numFmtId="0" fontId="38" fillId="7" borderId="0" xfId="11" applyFont="1" applyFill="1" applyBorder="1" applyAlignment="1">
      <alignment horizontal="left" vertical="top" wrapText="1"/>
    </xf>
    <xf numFmtId="0" fontId="38" fillId="7" borderId="5" xfId="11" applyFont="1" applyFill="1" applyBorder="1" applyAlignment="1">
      <alignment horizontal="left" vertical="top" wrapText="1"/>
    </xf>
    <xf numFmtId="0" fontId="2" fillId="7" borderId="33" xfId="5" applyFont="1" applyFill="1" applyBorder="1" applyAlignment="1">
      <alignment horizontal="left"/>
    </xf>
    <xf numFmtId="0" fontId="33" fillId="7" borderId="0" xfId="6" applyFont="1" applyFill="1" applyBorder="1"/>
    <xf numFmtId="0" fontId="2" fillId="7" borderId="33" xfId="11" applyFont="1" applyFill="1" applyBorder="1" applyAlignment="1">
      <alignment horizontal="left" vertical="top" wrapText="1"/>
    </xf>
    <xf numFmtId="0" fontId="20" fillId="7" borderId="33" xfId="11" applyFont="1" applyFill="1" applyBorder="1"/>
    <xf numFmtId="0" fontId="2" fillId="7" borderId="27" xfId="11" applyFont="1" applyFill="1" applyBorder="1" applyAlignment="1">
      <alignment horizontal="left" vertical="top" wrapText="1"/>
    </xf>
    <xf numFmtId="0" fontId="41" fillId="11" borderId="6" xfId="4" applyFont="1" applyFill="1" applyBorder="1" applyAlignment="1">
      <alignment horizontal="left" vertical="top"/>
    </xf>
    <xf numFmtId="9" fontId="15" fillId="11" borderId="7" xfId="13" applyFont="1" applyFill="1" applyBorder="1" applyAlignment="1">
      <alignment horizontal="center"/>
    </xf>
    <xf numFmtId="0" fontId="6" fillId="16" borderId="9" xfId="4" applyFont="1" applyFill="1" applyBorder="1"/>
    <xf numFmtId="0" fontId="6" fillId="16" borderId="1" xfId="4" applyFont="1" applyFill="1" applyBorder="1"/>
    <xf numFmtId="0" fontId="6" fillId="16" borderId="1" xfId="4" applyFont="1" applyFill="1" applyBorder="1" applyAlignment="1">
      <alignment horizontal="right"/>
    </xf>
    <xf numFmtId="43" fontId="6" fillId="16" borderId="1" xfId="34" applyFont="1" applyFill="1" applyBorder="1" applyAlignment="1">
      <alignment horizontal="right"/>
    </xf>
    <xf numFmtId="9" fontId="6" fillId="16" borderId="1" xfId="13" applyFont="1" applyFill="1" applyBorder="1" applyAlignment="1">
      <alignment horizontal="right"/>
    </xf>
    <xf numFmtId="2" fontId="6" fillId="16" borderId="1" xfId="4" applyNumberFormat="1" applyFont="1" applyFill="1" applyBorder="1" applyAlignment="1">
      <alignment horizontal="right"/>
    </xf>
    <xf numFmtId="0" fontId="6" fillId="16" borderId="17" xfId="4" applyFont="1" applyFill="1" applyBorder="1"/>
    <xf numFmtId="0" fontId="6" fillId="16" borderId="17" xfId="4" applyFont="1" applyFill="1" applyBorder="1" applyAlignment="1">
      <alignment horizontal="right"/>
    </xf>
    <xf numFmtId="2" fontId="6" fillId="16" borderId="17" xfId="4" applyNumberFormat="1" applyFont="1" applyFill="1" applyBorder="1" applyAlignment="1">
      <alignment horizontal="right"/>
    </xf>
    <xf numFmtId="9" fontId="6" fillId="16" borderId="17" xfId="13" applyFont="1" applyFill="1" applyBorder="1" applyAlignment="1">
      <alignment horizontal="right"/>
    </xf>
    <xf numFmtId="0" fontId="6" fillId="16" borderId="2" xfId="4" applyFont="1" applyFill="1" applyBorder="1"/>
    <xf numFmtId="0" fontId="6" fillId="16" borderId="2" xfId="4" applyFont="1" applyFill="1" applyBorder="1" applyAlignment="1">
      <alignment horizontal="right"/>
    </xf>
    <xf numFmtId="2" fontId="6" fillId="16" borderId="2" xfId="4" applyNumberFormat="1" applyFont="1" applyFill="1" applyBorder="1" applyAlignment="1">
      <alignment horizontal="right"/>
    </xf>
    <xf numFmtId="9" fontId="6" fillId="16" borderId="2" xfId="13" applyFont="1" applyFill="1" applyBorder="1" applyAlignment="1">
      <alignment horizontal="right"/>
    </xf>
    <xf numFmtId="43" fontId="0" fillId="13" borderId="5" xfId="34" applyFont="1" applyFill="1" applyBorder="1" applyAlignment="1">
      <alignment horizontal="center"/>
    </xf>
    <xf numFmtId="0" fontId="4" fillId="13" borderId="24" xfId="4" applyFont="1" applyFill="1" applyBorder="1" applyAlignment="1">
      <alignment horizontal="left" vertical="top"/>
    </xf>
    <xf numFmtId="0" fontId="4" fillId="13" borderId="33" xfId="4" applyFont="1" applyFill="1" applyBorder="1" applyAlignment="1">
      <alignment horizontal="left" vertical="top"/>
    </xf>
    <xf numFmtId="0" fontId="42" fillId="13" borderId="33" xfId="4" applyFont="1" applyFill="1" applyBorder="1" applyAlignment="1">
      <alignment horizontal="left" vertical="top"/>
    </xf>
    <xf numFmtId="9" fontId="16" fillId="0" borderId="0" xfId="1" applyFont="1"/>
    <xf numFmtId="9" fontId="0" fillId="11" borderId="38" xfId="1" applyFont="1" applyFill="1" applyBorder="1" applyAlignment="1">
      <alignment horizontal="center" vertical="center" wrapText="1"/>
    </xf>
    <xf numFmtId="9" fontId="0" fillId="11" borderId="22" xfId="1" applyFont="1" applyFill="1" applyBorder="1" applyAlignment="1">
      <alignment horizontal="center" vertical="center"/>
    </xf>
    <xf numFmtId="9" fontId="7" fillId="10" borderId="26" xfId="1" applyFont="1" applyFill="1" applyBorder="1" applyAlignment="1">
      <alignment vertical="center"/>
    </xf>
    <xf numFmtId="9" fontId="2" fillId="3" borderId="32" xfId="1" applyFont="1" applyFill="1" applyBorder="1"/>
    <xf numFmtId="9" fontId="0" fillId="13" borderId="5" xfId="1" applyFont="1" applyFill="1" applyBorder="1" applyAlignment="1">
      <alignment horizontal="center"/>
    </xf>
    <xf numFmtId="0" fontId="11" fillId="13" borderId="20" xfId="0" applyFont="1" applyFill="1" applyBorder="1" applyAlignment="1">
      <alignment horizontal="center" vertical="center" wrapText="1"/>
    </xf>
    <xf numFmtId="0" fontId="0" fillId="0" borderId="0" xfId="0" applyAlignment="1">
      <alignment horizontal="left"/>
    </xf>
    <xf numFmtId="0" fontId="2" fillId="0" borderId="0" xfId="0" applyFont="1" applyAlignment="1">
      <alignment horizontal="left" vertical="center"/>
    </xf>
    <xf numFmtId="2" fontId="12" fillId="13" borderId="11" xfId="0" applyNumberFormat="1" applyFont="1" applyFill="1" applyBorder="1" applyAlignment="1">
      <alignment horizontal="left"/>
    </xf>
    <xf numFmtId="2" fontId="12" fillId="13" borderId="17" xfId="0" applyNumberFormat="1" applyFont="1" applyFill="1" applyBorder="1" applyAlignment="1">
      <alignment horizontal="left"/>
    </xf>
    <xf numFmtId="2" fontId="12" fillId="13" borderId="1" xfId="0" applyNumberFormat="1" applyFont="1" applyFill="1" applyBorder="1" applyAlignment="1">
      <alignment horizontal="left"/>
    </xf>
    <xf numFmtId="2" fontId="12" fillId="13" borderId="34" xfId="0" applyNumberFormat="1" applyFont="1" applyFill="1" applyBorder="1" applyAlignment="1">
      <alignment horizontal="left"/>
    </xf>
    <xf numFmtId="0" fontId="0" fillId="0" borderId="40" xfId="0" applyBorder="1" applyAlignment="1">
      <alignment horizontal="left"/>
    </xf>
    <xf numFmtId="0" fontId="13" fillId="0" borderId="0" xfId="4" applyFont="1"/>
    <xf numFmtId="172" fontId="2" fillId="14" borderId="22" xfId="1" applyNumberFormat="1" applyFont="1" applyFill="1" applyBorder="1"/>
    <xf numFmtId="0" fontId="16" fillId="0" borderId="0" xfId="4" applyFill="1"/>
    <xf numFmtId="0" fontId="6" fillId="13" borderId="0" xfId="4" applyFont="1" applyFill="1" applyBorder="1" applyAlignment="1">
      <alignment horizontal="right" vertical="top"/>
    </xf>
    <xf numFmtId="0" fontId="7" fillId="10" borderId="24" xfId="4" applyFont="1" applyFill="1" applyBorder="1" applyAlignment="1">
      <alignment horizontal="center" vertical="center"/>
    </xf>
    <xf numFmtId="0" fontId="26" fillId="9" borderId="47" xfId="4" applyFont="1" applyFill="1" applyBorder="1" applyAlignment="1">
      <alignment vertical="center"/>
    </xf>
    <xf numFmtId="0" fontId="26" fillId="9" borderId="41" xfId="4" applyFont="1" applyFill="1" applyBorder="1" applyAlignment="1">
      <alignment vertical="center"/>
    </xf>
    <xf numFmtId="0" fontId="26" fillId="9" borderId="0" xfId="4" applyFont="1" applyFill="1" applyBorder="1" applyAlignment="1">
      <alignment vertical="center"/>
    </xf>
    <xf numFmtId="0" fontId="26" fillId="9" borderId="48" xfId="4" applyFont="1" applyFill="1" applyBorder="1" applyAlignment="1">
      <alignment vertical="center"/>
    </xf>
    <xf numFmtId="0" fontId="6" fillId="16" borderId="28" xfId="4" applyFont="1" applyFill="1" applyBorder="1"/>
    <xf numFmtId="0" fontId="9" fillId="9" borderId="16" xfId="4" applyFont="1" applyFill="1" applyBorder="1" applyAlignment="1">
      <alignment vertical="center"/>
    </xf>
    <xf numFmtId="39" fontId="9" fillId="9" borderId="42" xfId="4" applyNumberFormat="1" applyFont="1" applyFill="1" applyBorder="1" applyAlignment="1">
      <alignment vertical="center"/>
    </xf>
    <xf numFmtId="0" fontId="26" fillId="9" borderId="16" xfId="4" applyFont="1" applyFill="1" applyBorder="1" applyAlignment="1">
      <alignment vertical="center"/>
    </xf>
    <xf numFmtId="0" fontId="4" fillId="13" borderId="25" xfId="4" applyFont="1" applyFill="1" applyBorder="1" applyAlignment="1">
      <alignment horizontal="left" vertical="top" wrapText="1"/>
    </xf>
    <xf numFmtId="43" fontId="0" fillId="13" borderId="0" xfId="12" applyNumberFormat="1" applyFont="1" applyFill="1" applyBorder="1" applyAlignment="1">
      <alignment horizontal="right"/>
    </xf>
    <xf numFmtId="43" fontId="0" fillId="13" borderId="25" xfId="12" applyNumberFormat="1" applyFont="1" applyFill="1" applyBorder="1" applyAlignment="1">
      <alignment horizontal="right" vertical="center"/>
    </xf>
    <xf numFmtId="4" fontId="37" fillId="11" borderId="6" xfId="12" applyNumberFormat="1" applyFont="1" applyFill="1" applyBorder="1" applyAlignment="1">
      <alignment horizontal="right"/>
    </xf>
    <xf numFmtId="0" fontId="41" fillId="11" borderId="27" xfId="4" applyFont="1" applyFill="1" applyBorder="1" applyAlignment="1">
      <alignment horizontal="left" vertical="top"/>
    </xf>
    <xf numFmtId="43" fontId="2" fillId="0" borderId="40" xfId="0" applyNumberFormat="1" applyFont="1" applyBorder="1"/>
    <xf numFmtId="0" fontId="1" fillId="16" borderId="26" xfId="5" applyFont="1" applyFill="1" applyBorder="1" applyAlignment="1">
      <alignment horizontal="right"/>
    </xf>
    <xf numFmtId="0" fontId="1" fillId="16" borderId="5" xfId="5" applyFont="1" applyFill="1" applyBorder="1" applyAlignment="1">
      <alignment horizontal="right"/>
    </xf>
    <xf numFmtId="171" fontId="0" fillId="16" borderId="5" xfId="0" applyNumberFormat="1" applyFont="1" applyFill="1" applyBorder="1" applyAlignment="1">
      <alignment horizontal="right"/>
    </xf>
    <xf numFmtId="43" fontId="1" fillId="16" borderId="7" xfId="34" applyFont="1" applyFill="1" applyBorder="1"/>
    <xf numFmtId="0" fontId="43" fillId="0" borderId="0" xfId="0" applyFont="1"/>
    <xf numFmtId="0" fontId="43" fillId="0" borderId="0" xfId="0" applyFont="1" applyAlignment="1">
      <alignment horizontal="left" vertical="center"/>
    </xf>
    <xf numFmtId="0" fontId="43" fillId="0" borderId="0" xfId="0" applyFont="1" applyAlignment="1">
      <alignment horizontal="center" vertical="center"/>
    </xf>
    <xf numFmtId="0" fontId="44" fillId="0" borderId="0" xfId="0" applyFont="1" applyBorder="1" applyAlignment="1">
      <alignment vertical="top"/>
    </xf>
    <xf numFmtId="0" fontId="44" fillId="0" borderId="0" xfId="0" applyFont="1" applyBorder="1" applyAlignment="1">
      <alignment horizontal="center" vertical="top"/>
    </xf>
    <xf numFmtId="0" fontId="43" fillId="0" borderId="0" xfId="0" applyFont="1" applyBorder="1"/>
    <xf numFmtId="0" fontId="6" fillId="16" borderId="8" xfId="0" applyFont="1" applyFill="1" applyBorder="1"/>
    <xf numFmtId="0" fontId="6" fillId="16" borderId="9" xfId="0" applyFont="1" applyFill="1" applyBorder="1"/>
    <xf numFmtId="0" fontId="6" fillId="16" borderId="28" xfId="0" applyFont="1" applyFill="1" applyBorder="1"/>
    <xf numFmtId="0" fontId="12" fillId="16" borderId="9" xfId="0" applyFont="1" applyFill="1" applyBorder="1" applyAlignment="1">
      <alignment horizontal="left"/>
    </xf>
    <xf numFmtId="0" fontId="12" fillId="16" borderId="10" xfId="0" applyFont="1" applyFill="1" applyBorder="1" applyAlignment="1">
      <alignment horizontal="left"/>
    </xf>
    <xf numFmtId="165" fontId="12" fillId="16" borderId="11" xfId="0" applyNumberFormat="1" applyFont="1" applyFill="1" applyBorder="1" applyAlignment="1">
      <alignment horizontal="center"/>
    </xf>
    <xf numFmtId="0" fontId="12" fillId="16" borderId="11" xfId="0" applyFont="1" applyFill="1" applyBorder="1" applyAlignment="1">
      <alignment horizontal="left"/>
    </xf>
    <xf numFmtId="9" fontId="12" fillId="16" borderId="11" xfId="1" applyFont="1" applyFill="1" applyBorder="1" applyAlignment="1">
      <alignment horizontal="center"/>
    </xf>
    <xf numFmtId="43" fontId="11" fillId="16" borderId="12" xfId="34" applyFont="1" applyFill="1" applyBorder="1" applyAlignment="1">
      <alignment horizontal="right"/>
    </xf>
    <xf numFmtId="171" fontId="12" fillId="16" borderId="17" xfId="0" applyNumberFormat="1" applyFont="1" applyFill="1" applyBorder="1" applyAlignment="1">
      <alignment horizontal="left"/>
    </xf>
    <xf numFmtId="165" fontId="12" fillId="16" borderId="1" xfId="0" applyNumberFormat="1" applyFont="1" applyFill="1" applyBorder="1" applyAlignment="1">
      <alignment horizontal="center"/>
    </xf>
    <xf numFmtId="0" fontId="12" fillId="16" borderId="17" xfId="0" applyFont="1" applyFill="1" applyBorder="1" applyAlignment="1">
      <alignment horizontal="left"/>
    </xf>
    <xf numFmtId="9" fontId="12" fillId="16" borderId="17" xfId="1" applyFont="1" applyFill="1" applyBorder="1" applyAlignment="1">
      <alignment horizontal="center"/>
    </xf>
    <xf numFmtId="43" fontId="11" fillId="16" borderId="22" xfId="34" applyFont="1" applyFill="1" applyBorder="1" applyAlignment="1">
      <alignment horizontal="right"/>
    </xf>
    <xf numFmtId="9" fontId="12" fillId="16" borderId="1" xfId="1" applyFont="1" applyFill="1" applyBorder="1" applyAlignment="1">
      <alignment horizontal="center"/>
    </xf>
    <xf numFmtId="0" fontId="12" fillId="16" borderId="1" xfId="0" applyFont="1" applyFill="1" applyBorder="1"/>
    <xf numFmtId="165" fontId="29" fillId="16" borderId="1" xfId="0" applyNumberFormat="1" applyFont="1" applyFill="1" applyBorder="1" applyAlignment="1">
      <alignment horizontal="center"/>
    </xf>
    <xf numFmtId="43" fontId="11" fillId="16" borderId="13" xfId="34" applyFont="1" applyFill="1" applyBorder="1" applyAlignment="1">
      <alignment horizontal="right"/>
    </xf>
    <xf numFmtId="165" fontId="12" fillId="16" borderId="17" xfId="0" applyNumberFormat="1" applyFont="1" applyFill="1" applyBorder="1" applyAlignment="1">
      <alignment horizontal="center"/>
    </xf>
    <xf numFmtId="171" fontId="12" fillId="16" borderId="34" xfId="0" applyNumberFormat="1" applyFont="1" applyFill="1" applyBorder="1" applyAlignment="1">
      <alignment horizontal="left"/>
    </xf>
    <xf numFmtId="165" fontId="12" fillId="16" borderId="14" xfId="0" applyNumberFormat="1" applyFont="1" applyFill="1" applyBorder="1" applyAlignment="1">
      <alignment horizontal="center"/>
    </xf>
    <xf numFmtId="165" fontId="29" fillId="16" borderId="14" xfId="0" applyNumberFormat="1" applyFont="1" applyFill="1" applyBorder="1" applyAlignment="1">
      <alignment horizontal="center"/>
    </xf>
    <xf numFmtId="0" fontId="12" fillId="16" borderId="14" xfId="0" applyFont="1" applyFill="1" applyBorder="1"/>
    <xf numFmtId="9" fontId="12" fillId="16" borderId="14" xfId="1" applyFont="1" applyFill="1" applyBorder="1" applyAlignment="1">
      <alignment horizontal="center"/>
    </xf>
    <xf numFmtId="43" fontId="11" fillId="16" borderId="23" xfId="34" applyFont="1" applyFill="1" applyBorder="1" applyAlignment="1">
      <alignment horizontal="right"/>
    </xf>
    <xf numFmtId="171" fontId="12" fillId="16" borderId="11" xfId="0" applyNumberFormat="1" applyFont="1" applyFill="1" applyBorder="1" applyAlignment="1">
      <alignment horizontal="center"/>
    </xf>
    <xf numFmtId="171" fontId="12" fillId="16" borderId="17" xfId="0" applyNumberFormat="1" applyFont="1" applyFill="1" applyBorder="1" applyAlignment="1">
      <alignment horizontal="center"/>
    </xf>
    <xf numFmtId="171" fontId="12" fillId="16" borderId="1" xfId="0" applyNumberFormat="1" applyFont="1" applyFill="1" applyBorder="1" applyAlignment="1">
      <alignment horizontal="center"/>
    </xf>
    <xf numFmtId="38" fontId="14" fillId="6" borderId="49" xfId="2" applyNumberFormat="1" applyFont="1" applyFill="1" applyBorder="1" applyAlignment="1">
      <alignment horizontal="center" vertical="center" wrapText="1"/>
    </xf>
    <xf numFmtId="9" fontId="12" fillId="16" borderId="50" xfId="1" applyFont="1" applyFill="1" applyBorder="1" applyAlignment="1">
      <alignment horizontal="center"/>
    </xf>
    <xf numFmtId="9" fontId="12" fillId="16" borderId="51" xfId="1" applyFont="1" applyFill="1" applyBorder="1" applyAlignment="1">
      <alignment horizontal="center"/>
    </xf>
    <xf numFmtId="9" fontId="12" fillId="16" borderId="3" xfId="1" applyFont="1" applyFill="1" applyBorder="1" applyAlignment="1">
      <alignment horizontal="center"/>
    </xf>
    <xf numFmtId="9" fontId="12" fillId="16" borderId="52" xfId="1" applyFont="1" applyFill="1" applyBorder="1" applyAlignment="1">
      <alignment horizontal="center"/>
    </xf>
    <xf numFmtId="171" fontId="0" fillId="16" borderId="6" xfId="0" applyNumberFormat="1" applyFill="1" applyBorder="1" applyAlignment="1">
      <alignment horizontal="center"/>
    </xf>
    <xf numFmtId="171" fontId="0" fillId="16" borderId="7" xfId="0" applyNumberFormat="1" applyFill="1" applyBorder="1" applyAlignment="1">
      <alignment horizontal="center"/>
    </xf>
    <xf numFmtId="43" fontId="0" fillId="7" borderId="0" xfId="12" applyNumberFormat="1" applyFont="1" applyFill="1" applyBorder="1" applyAlignment="1">
      <alignment horizontal="right"/>
    </xf>
    <xf numFmtId="0" fontId="4" fillId="7" borderId="33" xfId="4" applyFont="1" applyFill="1" applyBorder="1" applyAlignment="1">
      <alignment horizontal="left" vertical="top" wrapText="1"/>
    </xf>
    <xf numFmtId="43" fontId="0" fillId="7" borderId="0" xfId="12" applyNumberFormat="1" applyFont="1" applyFill="1" applyBorder="1" applyAlignment="1">
      <alignment horizontal="right" vertical="center"/>
    </xf>
    <xf numFmtId="9" fontId="0" fillId="7" borderId="0" xfId="13" applyFont="1" applyFill="1" applyBorder="1" applyAlignment="1">
      <alignment horizontal="center"/>
    </xf>
    <xf numFmtId="0" fontId="4" fillId="7" borderId="33" xfId="4" applyFont="1" applyFill="1" applyBorder="1" applyAlignment="1">
      <alignment horizontal="left" vertical="top"/>
    </xf>
    <xf numFmtId="0" fontId="41" fillId="7" borderId="33" xfId="4" applyFont="1" applyFill="1" applyBorder="1" applyAlignment="1">
      <alignment horizontal="left" vertical="top"/>
    </xf>
    <xf numFmtId="4" fontId="37" fillId="7" borderId="0" xfId="12" applyNumberFormat="1" applyFont="1" applyFill="1" applyBorder="1" applyAlignment="1">
      <alignment horizontal="right"/>
    </xf>
    <xf numFmtId="9" fontId="15" fillId="7" borderId="0" xfId="13" applyFont="1" applyFill="1" applyBorder="1" applyAlignment="1">
      <alignment horizontal="center"/>
    </xf>
    <xf numFmtId="0" fontId="45" fillId="0" borderId="0" xfId="4" applyFont="1"/>
    <xf numFmtId="171" fontId="35" fillId="14" borderId="6" xfId="0" applyNumberFormat="1" applyFont="1" applyFill="1" applyBorder="1" applyAlignment="1">
      <alignment horizontal="center"/>
    </xf>
    <xf numFmtId="171" fontId="35" fillId="14" borderId="7" xfId="0" applyNumberFormat="1" applyFont="1" applyFill="1" applyBorder="1" applyAlignment="1">
      <alignment horizontal="center"/>
    </xf>
    <xf numFmtId="171" fontId="0" fillId="14" borderId="6" xfId="0" applyNumberFormat="1" applyFill="1" applyBorder="1" applyAlignment="1">
      <alignment horizontal="center"/>
    </xf>
    <xf numFmtId="171" fontId="0" fillId="14" borderId="7" xfId="0" applyNumberFormat="1" applyFill="1" applyBorder="1" applyAlignment="1">
      <alignment horizontal="center"/>
    </xf>
    <xf numFmtId="14" fontId="1" fillId="7" borderId="8" xfId="34" applyNumberFormat="1" applyFill="1" applyBorder="1"/>
    <xf numFmtId="0" fontId="2" fillId="16" borderId="25" xfId="5" applyFont="1" applyFill="1" applyBorder="1" applyAlignment="1">
      <alignment horizontal="center"/>
    </xf>
    <xf numFmtId="0" fontId="2" fillId="16" borderId="26" xfId="5" applyFont="1" applyFill="1" applyBorder="1" applyAlignment="1">
      <alignment horizontal="center"/>
    </xf>
    <xf numFmtId="0" fontId="39" fillId="7" borderId="0" xfId="11" applyFont="1" applyFill="1" applyBorder="1" applyAlignment="1">
      <alignment horizontal="left" vertical="top" wrapText="1"/>
    </xf>
    <xf numFmtId="0" fontId="39" fillId="7" borderId="5" xfId="11" applyFont="1" applyFill="1" applyBorder="1" applyAlignment="1">
      <alignment horizontal="left" vertical="top" wrapText="1"/>
    </xf>
    <xf numFmtId="0" fontId="1" fillId="0" borderId="3" xfId="4" applyFont="1" applyFill="1" applyBorder="1" applyAlignment="1">
      <alignment horizontal="left" vertical="center" wrapText="1"/>
    </xf>
    <xf numFmtId="0" fontId="1" fillId="0" borderId="16" xfId="4" applyFont="1" applyFill="1" applyBorder="1" applyAlignment="1">
      <alignment horizontal="left" vertical="center" wrapText="1"/>
    </xf>
    <xf numFmtId="0" fontId="1" fillId="0" borderId="4" xfId="4" applyFont="1" applyFill="1" applyBorder="1" applyAlignment="1">
      <alignment horizontal="left" vertical="center" wrapText="1"/>
    </xf>
    <xf numFmtId="0" fontId="3" fillId="2" borderId="3" xfId="4" applyFont="1" applyFill="1" applyBorder="1" applyAlignment="1">
      <alignment horizontal="center" vertical="center" wrapText="1"/>
    </xf>
    <xf numFmtId="0" fontId="3" fillId="2" borderId="16"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3" fillId="2" borderId="1" xfId="4" applyFont="1" applyFill="1" applyBorder="1" applyAlignment="1">
      <alignment horizontal="center" vertical="center" wrapText="1"/>
    </xf>
    <xf numFmtId="43" fontId="40" fillId="14" borderId="41" xfId="34" applyFont="1" applyFill="1" applyBorder="1" applyAlignment="1">
      <alignment horizontal="left"/>
    </xf>
    <xf numFmtId="43" fontId="40" fillId="14" borderId="16" xfId="34" applyFont="1" applyFill="1" applyBorder="1" applyAlignment="1">
      <alignment horizontal="left"/>
    </xf>
    <xf numFmtId="43" fontId="40" fillId="14" borderId="42" xfId="34" applyFont="1" applyFill="1" applyBorder="1" applyAlignment="1">
      <alignment horizontal="left"/>
    </xf>
    <xf numFmtId="0" fontId="2" fillId="2" borderId="44" xfId="0" applyFont="1" applyFill="1" applyBorder="1" applyAlignment="1">
      <alignment horizontal="center"/>
    </xf>
    <xf numFmtId="0" fontId="2" fillId="2" borderId="45" xfId="0" applyFont="1" applyFill="1" applyBorder="1" applyAlignment="1">
      <alignment horizontal="center"/>
    </xf>
    <xf numFmtId="0" fontId="2" fillId="2" borderId="46" xfId="0" applyFont="1" applyFill="1" applyBorder="1" applyAlignment="1">
      <alignment horizontal="center"/>
    </xf>
    <xf numFmtId="0" fontId="7" fillId="10" borderId="24" xfId="4" applyFont="1" applyFill="1" applyBorder="1" applyAlignment="1">
      <alignment horizontal="left" vertical="center"/>
    </xf>
    <xf numFmtId="0" fontId="7" fillId="10" borderId="25" xfId="4" applyFont="1" applyFill="1" applyBorder="1" applyAlignment="1">
      <alignment horizontal="left" vertical="center"/>
    </xf>
    <xf numFmtId="0" fontId="7" fillId="10" borderId="26" xfId="4" applyFont="1" applyFill="1" applyBorder="1" applyAlignment="1">
      <alignment horizontal="left" vertical="center"/>
    </xf>
    <xf numFmtId="0" fontId="26" fillId="9" borderId="41" xfId="4" applyFont="1" applyFill="1" applyBorder="1" applyAlignment="1">
      <alignment horizontal="left" vertical="center"/>
    </xf>
    <xf numFmtId="0" fontId="26" fillId="9" borderId="16" xfId="4" applyFont="1" applyFill="1" applyBorder="1" applyAlignment="1">
      <alignment horizontal="left" vertical="center"/>
    </xf>
    <xf numFmtId="0" fontId="26" fillId="9" borderId="42" xfId="4" applyFont="1" applyFill="1" applyBorder="1" applyAlignment="1">
      <alignment horizontal="left" vertical="center"/>
    </xf>
    <xf numFmtId="0" fontId="6" fillId="13" borderId="25" xfId="4" applyFont="1" applyFill="1" applyBorder="1" applyAlignment="1">
      <alignment horizontal="center" vertical="top"/>
    </xf>
    <xf numFmtId="0" fontId="6" fillId="13" borderId="26" xfId="4" applyFont="1" applyFill="1" applyBorder="1" applyAlignment="1">
      <alignment horizontal="center" vertical="top"/>
    </xf>
    <xf numFmtId="0" fontId="6" fillId="13" borderId="0" xfId="4" applyFont="1" applyFill="1" applyBorder="1" applyAlignment="1">
      <alignment horizontal="center" vertical="top"/>
    </xf>
    <xf numFmtId="0" fontId="6" fillId="13" borderId="5" xfId="4" applyFont="1" applyFill="1" applyBorder="1" applyAlignment="1">
      <alignment horizontal="center" vertical="top"/>
    </xf>
    <xf numFmtId="0" fontId="2" fillId="2" borderId="11" xfId="0" applyFont="1" applyFill="1" applyBorder="1" applyAlignment="1">
      <alignment horizontal="center"/>
    </xf>
    <xf numFmtId="9" fontId="13" fillId="0" borderId="0" xfId="1" applyFont="1"/>
    <xf numFmtId="43" fontId="13" fillId="3" borderId="30" xfId="34" applyFont="1" applyFill="1" applyBorder="1"/>
  </cellXfs>
  <cellStyles count="35">
    <cellStyle name="Comma" xfId="34" builtinId="3"/>
    <cellStyle name="Comma 15" xfId="8" xr:uid="{73A7DE85-7F7E-4B8B-A31F-0B63E6C8201C}"/>
    <cellStyle name="Comma 2" xfId="9" xr:uid="{B9E90567-DC3C-4DED-A443-023C84CFC7D1}"/>
    <cellStyle name="Comma 2 2" xfId="15" xr:uid="{F265F5C6-C86C-4D6B-BDB8-F38091EA7E29}"/>
    <cellStyle name="Comma 2 2 2" xfId="25" xr:uid="{0B6290DA-FCFA-4D8A-AB3D-230897F73FB0}"/>
    <cellStyle name="Comma 2 3" xfId="24" xr:uid="{23CD169A-6D20-4E93-B753-08FA34432736}"/>
    <cellStyle name="Comma 2 4" xfId="21" xr:uid="{29510EAC-69E6-4FDA-AC5C-FADB413CA6DB}"/>
    <cellStyle name="Comma 2 5" xfId="22" xr:uid="{B8E8CFCE-8C18-484E-876F-810E306DB043}"/>
    <cellStyle name="Comma 2 6" xfId="14" xr:uid="{B7EDB2F6-09EB-472A-A44E-3DED1F74B812}"/>
    <cellStyle name="Comma 3" xfId="23" xr:uid="{23B7EEE9-5530-4E46-B2BB-E777793249E9}"/>
    <cellStyle name="Comma 5" xfId="16" xr:uid="{195A6A44-AE8E-4FFC-8D9E-C737EAE4451C}"/>
    <cellStyle name="Comma 7" xfId="29" xr:uid="{7D34ACBD-7457-47FF-8E30-BABAD746E292}"/>
    <cellStyle name="Currency 2" xfId="3" xr:uid="{51F6D0B9-6C0C-4ECE-997B-F0B3E03C69FC}"/>
    <cellStyle name="Currency 2 2" xfId="26" xr:uid="{648C6E92-626D-47BA-AB74-71206C5555B0}"/>
    <cellStyle name="Currency 3" xfId="12" xr:uid="{14477448-D79F-4980-A139-F97B9697535C}"/>
    <cellStyle name="Currency 4" xfId="7" xr:uid="{4AC659D5-DFD8-46AD-9372-D276AD357959}"/>
    <cellStyle name="Excel Built-in Normal" xfId="31" xr:uid="{16389883-8EBA-400D-BB82-7B3072B063B2}"/>
    <cellStyle name="Legal 8½ x 14 in" xfId="30" xr:uid="{6ADC0026-F43D-4F8A-95BD-71FEB7B7ACFA}"/>
    <cellStyle name="Normal" xfId="0" builtinId="0"/>
    <cellStyle name="Normal 10" xfId="20" xr:uid="{29EBB6EA-397E-42A3-B2BA-F6BA61CE9D53}"/>
    <cellStyle name="Normal 14" xfId="17" xr:uid="{1BC5838F-5A6B-43D7-9C1B-A9FBF944C4AD}"/>
    <cellStyle name="Normal 2" xfId="4" xr:uid="{56D51B03-EEDF-4A01-A130-58D8FCE78803}"/>
    <cellStyle name="Normal 2 2" xfId="11" xr:uid="{A69FEEC3-BD4F-4FBB-8D17-19005D0574C0}"/>
    <cellStyle name="Normal 2 2 2" xfId="19" xr:uid="{947664D0-B6DD-4616-8DE5-63F1DE892C0A}"/>
    <cellStyle name="Normal 2 3" xfId="18" xr:uid="{D6CD49F2-EAB9-4AE0-B51B-0C25A39EE59D}"/>
    <cellStyle name="Normal 23" xfId="5" xr:uid="{8BF7B7B2-652B-4767-85D2-538117FDCFFD}"/>
    <cellStyle name="Normal 3" xfId="2" xr:uid="{C1DBC589-CA7E-49BB-9131-7F31CE9A3906}"/>
    <cellStyle name="Normal 3 10" xfId="6" xr:uid="{511549E2-0E41-4D80-B57A-5BDB37E1C03F}"/>
    <cellStyle name="Normal 6 5" xfId="28" xr:uid="{4BF9ECF2-532C-4B68-9728-80E8BD423DE0}"/>
    <cellStyle name="Per cent" xfId="1" builtinId="5"/>
    <cellStyle name="Percent 2" xfId="13" xr:uid="{F895F92A-93A6-4D52-8445-F453005B1D90}"/>
    <cellStyle name="Percent 9" xfId="10" xr:uid="{8D21604A-7D35-4118-A78A-6DFDF04E23DB}"/>
    <cellStyle name="tahoma 10 2" xfId="27" xr:uid="{555359A7-1687-427C-A402-F0D850CCEA7E}"/>
    <cellStyle name="tahoma 15 2 2" xfId="32" xr:uid="{C7BCA4FB-79FA-4DF7-89A5-E6F42D853A10}"/>
    <cellStyle name="tahoma 2 2" xfId="33" xr:uid="{8F6C78EC-0568-424D-A248-E76D2B54E791}"/>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152400</xdr:colOff>
      <xdr:row>0</xdr:row>
      <xdr:rowOff>114300</xdr:rowOff>
    </xdr:from>
    <xdr:to>
      <xdr:col>11</xdr:col>
      <xdr:colOff>419100</xdr:colOff>
      <xdr:row>2</xdr:row>
      <xdr:rowOff>200024</xdr:rowOff>
    </xdr:to>
    <xdr:sp macro="" textlink="">
      <xdr:nvSpPr>
        <xdr:cNvPr id="2" name="TextBox 1">
          <a:extLst>
            <a:ext uri="{FF2B5EF4-FFF2-40B4-BE49-F238E27FC236}">
              <a16:creationId xmlns:a16="http://schemas.microsoft.com/office/drawing/2014/main" id="{EDC1EE4E-C637-499F-B682-289D99A17DA4}"/>
            </a:ext>
          </a:extLst>
        </xdr:cNvPr>
        <xdr:cNvSpPr txBox="1"/>
      </xdr:nvSpPr>
      <xdr:spPr>
        <a:xfrm>
          <a:off x="11744325" y="114300"/>
          <a:ext cx="2095500" cy="4762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Only fill</a:t>
          </a:r>
          <a:r>
            <a:rPr lang="en-US" sz="1100" baseline="0">
              <a:solidFill>
                <a:srgbClr val="FF0000"/>
              </a:solidFill>
            </a:rPr>
            <a:t> cells in yellow - all other cells are automatically calculated</a:t>
          </a:r>
          <a:endParaRPr 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85725</xdr:rowOff>
    </xdr:from>
    <xdr:to>
      <xdr:col>2</xdr:col>
      <xdr:colOff>885825</xdr:colOff>
      <xdr:row>2</xdr:row>
      <xdr:rowOff>66674</xdr:rowOff>
    </xdr:to>
    <xdr:sp macro="" textlink="">
      <xdr:nvSpPr>
        <xdr:cNvPr id="2" name="TextBox 1">
          <a:extLst>
            <a:ext uri="{FF2B5EF4-FFF2-40B4-BE49-F238E27FC236}">
              <a16:creationId xmlns:a16="http://schemas.microsoft.com/office/drawing/2014/main" id="{9E42EBC4-2150-46A6-BDBC-00162E420125}"/>
            </a:ext>
          </a:extLst>
        </xdr:cNvPr>
        <xdr:cNvSpPr txBox="1"/>
      </xdr:nvSpPr>
      <xdr:spPr>
        <a:xfrm>
          <a:off x="123825" y="85725"/>
          <a:ext cx="2095500" cy="4762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Only fill</a:t>
          </a:r>
          <a:r>
            <a:rPr lang="en-US" sz="1100" baseline="0">
              <a:solidFill>
                <a:srgbClr val="FF0000"/>
              </a:solidFill>
            </a:rPr>
            <a:t> cells in yellow - all other cells are automatically calculated</a:t>
          </a:r>
          <a:endParaRPr lang="en-US" sz="1100">
            <a:solidFill>
              <a:srgbClr val="FF0000"/>
            </a:solidFill>
          </a:endParaRPr>
        </a:p>
      </xdr:txBody>
    </xdr:sp>
    <xdr:clientData/>
  </xdr:twoCellAnchor>
  <xdr:twoCellAnchor>
    <xdr:from>
      <xdr:col>0</xdr:col>
      <xdr:colOff>95250</xdr:colOff>
      <xdr:row>2</xdr:row>
      <xdr:rowOff>133349</xdr:rowOff>
    </xdr:from>
    <xdr:to>
      <xdr:col>2</xdr:col>
      <xdr:colOff>857250</xdr:colOff>
      <xdr:row>5</xdr:row>
      <xdr:rowOff>114299</xdr:rowOff>
    </xdr:to>
    <xdr:sp macro="" textlink="">
      <xdr:nvSpPr>
        <xdr:cNvPr id="3" name="TextBox 2">
          <a:extLst>
            <a:ext uri="{FF2B5EF4-FFF2-40B4-BE49-F238E27FC236}">
              <a16:creationId xmlns:a16="http://schemas.microsoft.com/office/drawing/2014/main" id="{DB839523-30D2-44BA-B7BF-05B1DA18E503}"/>
            </a:ext>
          </a:extLst>
        </xdr:cNvPr>
        <xdr:cNvSpPr txBox="1"/>
      </xdr:nvSpPr>
      <xdr:spPr>
        <a:xfrm>
          <a:off x="95250" y="628649"/>
          <a:ext cx="2095500" cy="5619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Enter</a:t>
          </a:r>
          <a:r>
            <a:rPr lang="en-US" sz="1100" baseline="0">
              <a:solidFill>
                <a:srgbClr val="FF0000"/>
              </a:solidFill>
            </a:rPr>
            <a:t> your budget category references in column B</a:t>
          </a:r>
          <a:endParaRPr lang="en-US" sz="1100">
            <a:solidFill>
              <a:srgbClr val="FF0000"/>
            </a:solidFill>
          </a:endParaRPr>
        </a:p>
      </xdr:txBody>
    </xdr:sp>
    <xdr:clientData/>
  </xdr:twoCellAnchor>
  <xdr:twoCellAnchor>
    <xdr:from>
      <xdr:col>1</xdr:col>
      <xdr:colOff>561975</xdr:colOff>
      <xdr:row>5</xdr:row>
      <xdr:rowOff>114299</xdr:rowOff>
    </xdr:from>
    <xdr:to>
      <xdr:col>1</xdr:col>
      <xdr:colOff>561975</xdr:colOff>
      <xdr:row>9</xdr:row>
      <xdr:rowOff>95250</xdr:rowOff>
    </xdr:to>
    <xdr:cxnSp macro="">
      <xdr:nvCxnSpPr>
        <xdr:cNvPr id="5" name="Straight Arrow Connector 4">
          <a:extLst>
            <a:ext uri="{FF2B5EF4-FFF2-40B4-BE49-F238E27FC236}">
              <a16:creationId xmlns:a16="http://schemas.microsoft.com/office/drawing/2014/main" id="{7E3D8AF3-8F57-4888-87EF-A7CB977046A8}"/>
            </a:ext>
          </a:extLst>
        </xdr:cNvPr>
        <xdr:cNvCxnSpPr>
          <a:stCxn id="3" idx="2"/>
        </xdr:cNvCxnSpPr>
      </xdr:nvCxnSpPr>
      <xdr:spPr>
        <a:xfrm>
          <a:off x="1143000" y="1190624"/>
          <a:ext cx="0" cy="11334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428625</xdr:colOff>
      <xdr:row>1</xdr:row>
      <xdr:rowOff>304799</xdr:rowOff>
    </xdr:from>
    <xdr:to>
      <xdr:col>14</xdr:col>
      <xdr:colOff>666751</xdr:colOff>
      <xdr:row>5</xdr:row>
      <xdr:rowOff>142875</xdr:rowOff>
    </xdr:to>
    <xdr:sp macro="" textlink="">
      <xdr:nvSpPr>
        <xdr:cNvPr id="6" name="TextBox 5">
          <a:extLst>
            <a:ext uri="{FF2B5EF4-FFF2-40B4-BE49-F238E27FC236}">
              <a16:creationId xmlns:a16="http://schemas.microsoft.com/office/drawing/2014/main" id="{2738B4E0-7D79-4C24-9B36-5B1E11381E68}"/>
            </a:ext>
          </a:extLst>
        </xdr:cNvPr>
        <xdr:cNvSpPr txBox="1"/>
      </xdr:nvSpPr>
      <xdr:spPr>
        <a:xfrm>
          <a:off x="9705975" y="476249"/>
          <a:ext cx="3629026" cy="7429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Make sure</a:t>
          </a:r>
          <a:r>
            <a:rPr lang="en-US" sz="1100" baseline="0">
              <a:solidFill>
                <a:srgbClr val="FF0000"/>
              </a:solidFill>
            </a:rPr>
            <a:t> that your </a:t>
          </a:r>
          <a:r>
            <a:rPr lang="en-US" sz="1100" b="1" baseline="0">
              <a:solidFill>
                <a:srgbClr val="FF0000"/>
              </a:solidFill>
            </a:rPr>
            <a:t>Project Period</a:t>
          </a:r>
          <a:r>
            <a:rPr lang="en-US" sz="1100" baseline="0">
              <a:solidFill>
                <a:srgbClr val="FF0000"/>
              </a:solidFill>
            </a:rPr>
            <a:t> is correctly reflected in the reporting section. Add Columns if necessary, however do not forget to copy with formulars</a:t>
          </a:r>
          <a:endParaRPr lang="en-US" sz="1100">
            <a:solidFill>
              <a:srgbClr val="FF0000"/>
            </a:solidFill>
          </a:endParaRPr>
        </a:p>
      </xdr:txBody>
    </xdr:sp>
    <xdr:clientData/>
  </xdr:twoCellAnchor>
  <xdr:twoCellAnchor>
    <xdr:from>
      <xdr:col>11</xdr:col>
      <xdr:colOff>819150</xdr:colOff>
      <xdr:row>6</xdr:row>
      <xdr:rowOff>0</xdr:rowOff>
    </xdr:from>
    <xdr:to>
      <xdr:col>11</xdr:col>
      <xdr:colOff>819150</xdr:colOff>
      <xdr:row>7</xdr:row>
      <xdr:rowOff>504825</xdr:rowOff>
    </xdr:to>
    <xdr:cxnSp macro="">
      <xdr:nvCxnSpPr>
        <xdr:cNvPr id="7" name="Straight Arrow Connector 6">
          <a:extLst>
            <a:ext uri="{FF2B5EF4-FFF2-40B4-BE49-F238E27FC236}">
              <a16:creationId xmlns:a16="http://schemas.microsoft.com/office/drawing/2014/main" id="{075A6727-79B7-4AF2-9C47-018AC291A839}"/>
            </a:ext>
          </a:extLst>
        </xdr:cNvPr>
        <xdr:cNvCxnSpPr/>
      </xdr:nvCxnSpPr>
      <xdr:spPr>
        <a:xfrm>
          <a:off x="10944225" y="1247775"/>
          <a:ext cx="0" cy="7048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542925</xdr:colOff>
      <xdr:row>4</xdr:row>
      <xdr:rowOff>85725</xdr:rowOff>
    </xdr:from>
    <xdr:to>
      <xdr:col>10</xdr:col>
      <xdr:colOff>438150</xdr:colOff>
      <xdr:row>4</xdr:row>
      <xdr:rowOff>180975</xdr:rowOff>
    </xdr:to>
    <xdr:cxnSp macro="">
      <xdr:nvCxnSpPr>
        <xdr:cNvPr id="17" name="Connector: Elbow 16">
          <a:extLst>
            <a:ext uri="{FF2B5EF4-FFF2-40B4-BE49-F238E27FC236}">
              <a16:creationId xmlns:a16="http://schemas.microsoft.com/office/drawing/2014/main" id="{CF7B12A7-AF31-4904-AC5C-1BE1763234C9}"/>
            </a:ext>
          </a:extLst>
        </xdr:cNvPr>
        <xdr:cNvCxnSpPr/>
      </xdr:nvCxnSpPr>
      <xdr:spPr>
        <a:xfrm>
          <a:off x="5705475" y="962025"/>
          <a:ext cx="4010025" cy="95250"/>
        </a:xfrm>
        <a:prstGeom prst="bentConnector3">
          <a:avLst>
            <a:gd name="adj1" fmla="val 90380"/>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2095500</xdr:colOff>
      <xdr:row>6</xdr:row>
      <xdr:rowOff>85724</xdr:rowOff>
    </xdr:to>
    <xdr:sp macro="" textlink="">
      <xdr:nvSpPr>
        <xdr:cNvPr id="2" name="TextBox 1">
          <a:extLst>
            <a:ext uri="{FF2B5EF4-FFF2-40B4-BE49-F238E27FC236}">
              <a16:creationId xmlns:a16="http://schemas.microsoft.com/office/drawing/2014/main" id="{336557AE-AB34-4ED5-8395-2FD6AB67DF99}"/>
            </a:ext>
          </a:extLst>
        </xdr:cNvPr>
        <xdr:cNvSpPr txBox="1"/>
      </xdr:nvSpPr>
      <xdr:spPr>
        <a:xfrm>
          <a:off x="6648450" y="771525"/>
          <a:ext cx="2095500" cy="4762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Only fill</a:t>
          </a:r>
          <a:r>
            <a:rPr lang="en-US" sz="1100" baseline="0">
              <a:solidFill>
                <a:srgbClr val="FF0000"/>
              </a:solidFill>
            </a:rPr>
            <a:t> cells in yellow - all other cells are automatically calculated</a:t>
          </a:r>
          <a:endParaRPr 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NooNTeK\Downloads\ECW%20february%204w%20-%20Takaful&amp;%20Viol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18"/>
      <sheetName val="WHO"/>
      <sheetName val="WHAT 2018 activities"/>
      <sheetName val="WHEN"/>
      <sheetName val="WHERE"/>
      <sheetName val="ECW february 4w - Takaful&amp; Viol"/>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D52C-80BE-4C10-B70B-D1B379D6173B}">
  <sheetPr>
    <pageSetUpPr fitToPage="1"/>
  </sheetPr>
  <dimension ref="A1:S41"/>
  <sheetViews>
    <sheetView tabSelected="1" topLeftCell="A2" zoomScaleNormal="100" workbookViewId="0">
      <selection activeCell="B23" sqref="B23"/>
    </sheetView>
  </sheetViews>
  <sheetFormatPr defaultColWidth="9.140625" defaultRowHeight="12.75"/>
  <cols>
    <col min="1" max="1" width="3.7109375" style="97" customWidth="1"/>
    <col min="2" max="2" width="54.140625" style="98" customWidth="1"/>
    <col min="3" max="3" width="20.42578125" style="98" customWidth="1"/>
    <col min="4" max="4" width="18" style="98" customWidth="1"/>
    <col min="5" max="5" width="19" style="98" customWidth="1"/>
    <col min="6" max="6" width="16.42578125" style="98" customWidth="1"/>
    <col min="7" max="7" width="15.140625" style="98" bestFit="1" customWidth="1"/>
    <col min="8" max="8" width="27" style="98" customWidth="1"/>
    <col min="9" max="16384" width="9.140625" style="98"/>
  </cols>
  <sheetData>
    <row r="1" spans="2:11" ht="15.75" thickBot="1">
      <c r="B1" s="95"/>
      <c r="C1" s="95"/>
      <c r="D1" s="95"/>
      <c r="E1" s="95"/>
      <c r="F1" s="95"/>
      <c r="G1" s="95"/>
      <c r="H1" s="95"/>
    </row>
    <row r="2" spans="2:11" ht="15">
      <c r="B2" s="99" t="s">
        <v>0</v>
      </c>
      <c r="C2" s="276" t="s">
        <v>1</v>
      </c>
      <c r="D2" s="100"/>
      <c r="E2" s="101" t="s">
        <v>2</v>
      </c>
      <c r="F2" s="335"/>
      <c r="G2" s="335"/>
      <c r="H2" s="336"/>
    </row>
    <row r="3" spans="2:11" ht="15.75" thickBot="1">
      <c r="B3" s="102" t="s">
        <v>3</v>
      </c>
      <c r="C3" s="277" t="s">
        <v>1</v>
      </c>
      <c r="D3" s="100"/>
      <c r="E3" s="103"/>
      <c r="F3" s="104"/>
      <c r="G3" s="104"/>
      <c r="H3" s="105"/>
    </row>
    <row r="4" spans="2:11" ht="15">
      <c r="B4" s="102" t="s">
        <v>4</v>
      </c>
      <c r="C4" s="278">
        <v>44197</v>
      </c>
      <c r="D4" s="150" t="s">
        <v>5</v>
      </c>
      <c r="E4" s="134"/>
      <c r="F4" s="134"/>
      <c r="G4" s="134"/>
      <c r="H4" s="135"/>
    </row>
    <row r="5" spans="2:11" ht="15">
      <c r="B5" s="102" t="s">
        <v>6</v>
      </c>
      <c r="C5" s="278">
        <v>44713</v>
      </c>
      <c r="D5" s="150" t="s">
        <v>5</v>
      </c>
      <c r="E5" s="134"/>
      <c r="F5" s="134"/>
      <c r="G5" s="134"/>
      <c r="H5" s="135"/>
    </row>
    <row r="6" spans="2:11" ht="15">
      <c r="B6" s="102" t="s">
        <v>7</v>
      </c>
      <c r="C6" s="277" t="s">
        <v>8</v>
      </c>
      <c r="D6" s="100"/>
      <c r="E6" s="134"/>
      <c r="F6" s="134"/>
      <c r="G6" s="134"/>
      <c r="H6" s="135"/>
    </row>
    <row r="7" spans="2:11" ht="15">
      <c r="B7" s="102" t="s">
        <v>9</v>
      </c>
      <c r="C7" s="277" t="s">
        <v>10</v>
      </c>
      <c r="D7" s="100"/>
      <c r="E7" s="134"/>
      <c r="F7" s="134"/>
      <c r="G7" s="134"/>
      <c r="H7" s="135"/>
    </row>
    <row r="8" spans="2:11" ht="15.75" thickBot="1">
      <c r="B8" s="103" t="s">
        <v>11</v>
      </c>
      <c r="C8" s="279">
        <v>371500</v>
      </c>
      <c r="D8" s="187" t="s">
        <v>12</v>
      </c>
      <c r="E8" s="188" t="b">
        <f>C8='Budget &amp; Fin Report'!H5</f>
        <v>1</v>
      </c>
      <c r="F8" s="163"/>
      <c r="G8" s="163"/>
      <c r="H8" s="163"/>
    </row>
    <row r="9" spans="2:11" ht="15.75" thickBot="1">
      <c r="B9" s="95"/>
      <c r="C9" s="163"/>
      <c r="D9" s="163"/>
      <c r="E9" s="163"/>
      <c r="F9" s="163"/>
      <c r="G9" s="163"/>
      <c r="H9" s="163"/>
    </row>
    <row r="10" spans="2:11" ht="30.75" thickBot="1">
      <c r="B10" s="106" t="s">
        <v>13</v>
      </c>
      <c r="C10" s="164" t="s">
        <v>14</v>
      </c>
      <c r="D10" s="165" t="s">
        <v>15</v>
      </c>
      <c r="E10" s="163"/>
      <c r="F10" s="166" t="s">
        <v>16</v>
      </c>
      <c r="G10" s="167" t="s">
        <v>17</v>
      </c>
      <c r="H10" s="168" t="s">
        <v>18</v>
      </c>
    </row>
    <row r="11" spans="2:11" ht="15">
      <c r="B11" s="107" t="s">
        <v>19</v>
      </c>
      <c r="C11" s="169">
        <f>'Budget &amp; Fin Report'!Q94</f>
        <v>44182</v>
      </c>
      <c r="D11" s="170">
        <f>C11</f>
        <v>44182</v>
      </c>
      <c r="E11" s="163"/>
      <c r="F11" s="334">
        <v>44197</v>
      </c>
      <c r="G11" s="171">
        <v>150000</v>
      </c>
      <c r="H11" s="170">
        <f>G11</f>
        <v>150000</v>
      </c>
    </row>
    <row r="12" spans="2:11" ht="15">
      <c r="B12" s="109" t="s">
        <v>20</v>
      </c>
      <c r="C12" s="169">
        <f>'Budget &amp; Fin Report'!Z94</f>
        <v>39232</v>
      </c>
      <c r="D12" s="172">
        <f>D11+C12</f>
        <v>83414</v>
      </c>
      <c r="E12" s="173"/>
      <c r="F12" s="174" t="s">
        <v>21</v>
      </c>
      <c r="G12" s="175"/>
      <c r="H12" s="172">
        <f>H11+G12</f>
        <v>150000</v>
      </c>
    </row>
    <row r="13" spans="2:11" ht="15">
      <c r="B13" s="109" t="s">
        <v>22</v>
      </c>
      <c r="C13" s="169">
        <f>'Budget &amp; Fin Report'!AI94</f>
        <v>44182</v>
      </c>
      <c r="D13" s="172">
        <f>D12+C13</f>
        <v>127596</v>
      </c>
      <c r="E13" s="163"/>
      <c r="F13" s="176" t="s">
        <v>23</v>
      </c>
      <c r="G13" s="175"/>
      <c r="H13" s="172">
        <f>H12+G13</f>
        <v>150000</v>
      </c>
      <c r="I13" s="95"/>
      <c r="J13" s="95"/>
      <c r="K13" s="95" t="s">
        <v>24</v>
      </c>
    </row>
    <row r="14" spans="2:11" ht="15.75" thickBot="1">
      <c r="B14" s="111" t="s">
        <v>25</v>
      </c>
      <c r="C14" s="177">
        <f>SUM(C11:C13)</f>
        <v>127596</v>
      </c>
      <c r="D14" s="178"/>
      <c r="E14" s="163"/>
      <c r="F14" s="179" t="s">
        <v>25</v>
      </c>
      <c r="G14" s="180">
        <f>SUM(G11:G13)</f>
        <v>150000</v>
      </c>
      <c r="H14" s="181"/>
      <c r="I14" s="95"/>
      <c r="J14" s="95"/>
      <c r="K14" s="95"/>
    </row>
    <row r="15" spans="2:11" ht="15.75" thickBot="1">
      <c r="B15" s="113"/>
      <c r="C15" s="163"/>
      <c r="D15" s="163"/>
      <c r="E15" s="163"/>
      <c r="F15" s="163"/>
      <c r="G15" s="163"/>
      <c r="H15" s="163"/>
      <c r="I15" s="95"/>
      <c r="J15" s="95"/>
      <c r="K15" s="95"/>
    </row>
    <row r="16" spans="2:11" ht="15.75" thickBot="1">
      <c r="B16" s="114" t="s">
        <v>26</v>
      </c>
      <c r="C16" s="182"/>
      <c r="D16" s="162"/>
      <c r="E16" s="163"/>
      <c r="F16" s="163"/>
      <c r="G16" s="163"/>
      <c r="H16" s="163"/>
      <c r="I16" s="95"/>
      <c r="J16" s="95"/>
      <c r="K16" s="95"/>
    </row>
    <row r="17" spans="1:19" ht="15">
      <c r="B17" s="108" t="s">
        <v>27</v>
      </c>
      <c r="C17" s="170">
        <f>C8</f>
        <v>371500</v>
      </c>
      <c r="D17" s="163"/>
      <c r="E17" s="163"/>
      <c r="F17" s="163"/>
      <c r="G17" s="163"/>
      <c r="H17" s="183"/>
      <c r="I17" s="95"/>
      <c r="J17" s="95"/>
      <c r="K17" s="95"/>
    </row>
    <row r="18" spans="1:19" ht="15">
      <c r="B18" s="110" t="s">
        <v>28</v>
      </c>
      <c r="C18" s="184">
        <f>G14</f>
        <v>150000</v>
      </c>
      <c r="D18" s="163"/>
      <c r="E18" s="163"/>
      <c r="F18" s="163"/>
      <c r="G18" s="163"/>
      <c r="H18" s="163"/>
      <c r="I18" s="95"/>
      <c r="J18" s="95"/>
      <c r="K18" s="95"/>
    </row>
    <row r="19" spans="1:19" ht="30.75" thickBot="1">
      <c r="B19" s="115" t="s">
        <v>29</v>
      </c>
      <c r="C19" s="185">
        <f>C17-C18</f>
        <v>221500</v>
      </c>
      <c r="D19" s="163"/>
      <c r="E19" s="163"/>
      <c r="F19" s="163"/>
      <c r="G19" s="163"/>
      <c r="H19" s="163"/>
      <c r="I19" s="95"/>
      <c r="J19" s="95"/>
      <c r="K19" s="95"/>
    </row>
    <row r="20" spans="1:19" ht="15">
      <c r="B20" s="110" t="s">
        <v>30</v>
      </c>
      <c r="C20" s="184">
        <f>C14</f>
        <v>127596</v>
      </c>
      <c r="D20" s="163"/>
      <c r="E20" s="163"/>
      <c r="F20" s="183"/>
      <c r="G20" s="183"/>
      <c r="H20" s="183"/>
    </row>
    <row r="21" spans="1:19" ht="15.75" thickBot="1">
      <c r="B21" s="112" t="s">
        <v>31</v>
      </c>
      <c r="C21" s="186">
        <f>G14-C20</f>
        <v>22404</v>
      </c>
      <c r="D21" s="163"/>
      <c r="E21" s="163"/>
      <c r="F21" s="183"/>
      <c r="G21" s="183"/>
      <c r="H21" s="183"/>
    </row>
    <row r="22" spans="1:19" ht="15">
      <c r="B22" s="116" t="s">
        <v>32</v>
      </c>
      <c r="C22" s="258">
        <f>C20/G14</f>
        <v>0.85063999999999995</v>
      </c>
      <c r="D22" s="163"/>
      <c r="E22" s="163"/>
      <c r="F22" s="183"/>
      <c r="G22" s="183"/>
      <c r="H22" s="183"/>
    </row>
    <row r="23" spans="1:19" ht="28.5" customHeight="1" thickBot="1">
      <c r="B23" s="117" t="s">
        <v>33</v>
      </c>
      <c r="C23" s="185">
        <f>C17-C20</f>
        <v>243904</v>
      </c>
      <c r="D23" s="163"/>
      <c r="E23" s="163"/>
      <c r="F23" s="183"/>
      <c r="G23" s="183"/>
      <c r="H23" s="183"/>
    </row>
    <row r="24" spans="1:19" ht="15.75" thickBot="1">
      <c r="B24" s="119"/>
      <c r="C24" s="118"/>
      <c r="D24" s="118"/>
      <c r="E24" s="95"/>
    </row>
    <row r="25" spans="1:19" ht="15">
      <c r="B25" s="204"/>
      <c r="C25" s="205"/>
      <c r="D25" s="205"/>
      <c r="E25" s="205"/>
      <c r="F25" s="206"/>
      <c r="G25" s="206"/>
      <c r="H25" s="207"/>
    </row>
    <row r="26" spans="1:19" ht="15">
      <c r="B26" s="218" t="s">
        <v>34</v>
      </c>
      <c r="C26" s="134" t="s">
        <v>35</v>
      </c>
      <c r="D26" s="208"/>
      <c r="E26" s="134" t="s">
        <v>36</v>
      </c>
      <c r="F26" s="209"/>
      <c r="G26" s="219" t="s">
        <v>37</v>
      </c>
      <c r="H26" s="210"/>
    </row>
    <row r="27" spans="1:19" s="122" customFormat="1" ht="40.5" customHeight="1">
      <c r="A27" s="120"/>
      <c r="B27" s="211"/>
      <c r="C27" s="337" t="s">
        <v>38</v>
      </c>
      <c r="D27" s="337"/>
      <c r="E27" s="337" t="s">
        <v>39</v>
      </c>
      <c r="F27" s="337"/>
      <c r="G27" s="337" t="s">
        <v>40</v>
      </c>
      <c r="H27" s="338"/>
      <c r="J27" s="121"/>
      <c r="K27" s="120"/>
      <c r="P27" s="123"/>
      <c r="Q27" s="124"/>
      <c r="R27" s="124"/>
      <c r="S27" s="124"/>
    </row>
    <row r="28" spans="1:19" s="122" customFormat="1" ht="15">
      <c r="A28" s="120"/>
      <c r="B28" s="220" t="s">
        <v>41</v>
      </c>
      <c r="C28" s="216"/>
      <c r="D28" s="216"/>
      <c r="E28" s="216"/>
      <c r="F28" s="216"/>
      <c r="G28" s="216"/>
      <c r="H28" s="217"/>
      <c r="J28" s="121"/>
      <c r="K28" s="120"/>
      <c r="P28" s="123"/>
      <c r="Q28" s="124"/>
      <c r="R28" s="124"/>
      <c r="S28" s="124"/>
    </row>
    <row r="29" spans="1:19" s="122" customFormat="1" ht="15">
      <c r="A29" s="120"/>
      <c r="B29" s="221"/>
      <c r="C29" s="216"/>
      <c r="D29" s="216"/>
      <c r="E29" s="216"/>
      <c r="F29" s="216"/>
      <c r="G29" s="216"/>
      <c r="H29" s="217"/>
      <c r="J29" s="121"/>
      <c r="K29" s="120"/>
      <c r="P29" s="123"/>
      <c r="Q29" s="124"/>
      <c r="R29" s="124"/>
      <c r="S29" s="124"/>
    </row>
    <row r="30" spans="1:19" s="122" customFormat="1" ht="15">
      <c r="A30" s="120"/>
      <c r="B30" s="211"/>
      <c r="C30" s="216"/>
      <c r="D30" s="216"/>
      <c r="E30" s="216"/>
      <c r="F30" s="216"/>
      <c r="G30" s="216"/>
      <c r="H30" s="217"/>
      <c r="J30" s="121"/>
      <c r="K30" s="120"/>
      <c r="P30" s="123"/>
      <c r="Q30" s="124"/>
      <c r="R30" s="124"/>
      <c r="S30" s="124"/>
    </row>
    <row r="31" spans="1:19" s="122" customFormat="1" ht="31.5" customHeight="1" thickBot="1">
      <c r="A31" s="125"/>
      <c r="B31" s="222" t="s">
        <v>42</v>
      </c>
      <c r="C31" s="212"/>
      <c r="D31" s="213"/>
      <c r="E31" s="213"/>
      <c r="F31" s="213"/>
      <c r="G31" s="214"/>
      <c r="H31" s="215"/>
      <c r="J31" s="127"/>
      <c r="K31" s="127"/>
      <c r="P31" s="123"/>
      <c r="Q31" s="124"/>
      <c r="R31" s="124"/>
      <c r="S31" s="124"/>
    </row>
    <row r="32" spans="1:19" s="122" customFormat="1" ht="18.399999999999999" customHeight="1">
      <c r="A32" s="128"/>
      <c r="B32" s="126"/>
      <c r="C32" s="129"/>
      <c r="G32" s="128"/>
      <c r="J32" s="127"/>
      <c r="K32" s="129"/>
      <c r="P32" s="123"/>
      <c r="Q32" s="124"/>
      <c r="R32" s="124"/>
      <c r="S32" s="124"/>
    </row>
    <row r="33" spans="1:19" s="122" customFormat="1" ht="18.399999999999999" customHeight="1">
      <c r="A33" s="120"/>
      <c r="B33" s="126"/>
      <c r="C33" s="126"/>
      <c r="G33" s="130"/>
      <c r="J33" s="127"/>
      <c r="K33" s="126"/>
      <c r="P33" s="123"/>
      <c r="Q33" s="124"/>
      <c r="R33" s="124"/>
      <c r="S33" s="124"/>
    </row>
    <row r="34" spans="1:19" s="122" customFormat="1" ht="18.399999999999999" customHeight="1">
      <c r="A34" s="130"/>
      <c r="B34" s="126"/>
      <c r="C34" s="131"/>
      <c r="G34" s="132"/>
      <c r="J34" s="127"/>
      <c r="K34" s="131"/>
      <c r="P34" s="123"/>
      <c r="Q34" s="124"/>
      <c r="R34" s="124"/>
      <c r="S34" s="124"/>
    </row>
    <row r="35" spans="1:19" s="122" customFormat="1" ht="18.399999999999999" customHeight="1">
      <c r="A35" s="130"/>
      <c r="B35" s="126"/>
      <c r="C35" s="131"/>
      <c r="G35" s="132"/>
      <c r="J35" s="127"/>
      <c r="K35" s="131"/>
      <c r="P35" s="123"/>
      <c r="Q35" s="124"/>
      <c r="R35" s="124"/>
      <c r="S35" s="124"/>
    </row>
    <row r="36" spans="1:19" s="122" customFormat="1" ht="14.25">
      <c r="A36" s="133"/>
    </row>
    <row r="38" spans="1:19" ht="8.25" customHeight="1"/>
    <row r="39" spans="1:19" ht="15">
      <c r="C39" s="129"/>
    </row>
    <row r="40" spans="1:19" ht="15">
      <c r="C40" s="126"/>
    </row>
    <row r="41" spans="1:19" ht="15">
      <c r="C41" s="131"/>
    </row>
  </sheetData>
  <mergeCells count="4">
    <mergeCell ref="F2:H2"/>
    <mergeCell ref="C27:D27"/>
    <mergeCell ref="E27:F27"/>
    <mergeCell ref="G27:H27"/>
  </mergeCells>
  <dataValidations count="1">
    <dataValidation type="list" allowBlank="1" showInputMessage="1" showErrorMessage="1" sqref="I36" xr:uid="{DCE812C2-3F2C-4D92-A975-0B2A2B359064}">
      <formula1>"Month, Weeks, Days, Hours, Each, No. of Person, Installment,Item, Lump Sum"</formula1>
    </dataValidation>
  </dataValidations>
  <pageMargins left="0.7" right="0.7" top="0.5" bottom="0.5" header="0.3" footer="0.3"/>
  <pageSetup paperSize="9" scale="74" orientation="landscape" r:id="rId1"/>
  <headerFooter>
    <oddFooter>&amp;F</oddFooter>
  </headerFooter>
  <ignoredErrors>
    <ignoredError sqref="H12:H13 G14"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CBE6-96BB-466F-950F-BC8D611DBB7F}">
  <dimension ref="B2:E62"/>
  <sheetViews>
    <sheetView showGridLines="0" topLeftCell="A15" zoomScale="85" zoomScaleNormal="85" workbookViewId="0">
      <selection activeCell="A11" sqref="A11:XFD63"/>
    </sheetView>
  </sheetViews>
  <sheetFormatPr defaultColWidth="8.7109375" defaultRowHeight="12.75"/>
  <cols>
    <col min="1" max="1" width="8.7109375" style="9"/>
    <col min="2" max="3" width="30.28515625" style="9" customWidth="1"/>
    <col min="4" max="5" width="36.140625" style="9" customWidth="1"/>
    <col min="6" max="16384" width="8.7109375" style="9"/>
  </cols>
  <sheetData>
    <row r="2" spans="2:5">
      <c r="B2" s="9" t="s">
        <v>43</v>
      </c>
    </row>
    <row r="3" spans="2:5" ht="15">
      <c r="B3" s="8" t="s">
        <v>44</v>
      </c>
      <c r="C3" s="22" t="s">
        <v>45</v>
      </c>
      <c r="D3" s="23" t="s">
        <v>46</v>
      </c>
      <c r="E3" s="24" t="s">
        <v>47</v>
      </c>
    </row>
    <row r="4" spans="2:5" ht="102.4" customHeight="1">
      <c r="B4" s="10" t="s">
        <v>48</v>
      </c>
      <c r="C4" s="20" t="s">
        <v>49</v>
      </c>
      <c r="D4" s="20" t="s">
        <v>50</v>
      </c>
      <c r="E4" s="20" t="s">
        <v>51</v>
      </c>
    </row>
    <row r="5" spans="2:5" ht="63.75">
      <c r="B5" s="10" t="s">
        <v>52</v>
      </c>
      <c r="C5" s="19" t="s">
        <v>53</v>
      </c>
      <c r="D5" s="20" t="s">
        <v>54</v>
      </c>
      <c r="E5" s="21" t="s">
        <v>55</v>
      </c>
    </row>
    <row r="6" spans="2:5" ht="114.75">
      <c r="B6" s="10" t="s">
        <v>56</v>
      </c>
      <c r="C6" s="20" t="s">
        <v>57</v>
      </c>
      <c r="D6" s="21" t="s">
        <v>58</v>
      </c>
      <c r="E6" s="21" t="s">
        <v>55</v>
      </c>
    </row>
    <row r="7" spans="2:5" ht="63.75">
      <c r="B7" s="10" t="s">
        <v>59</v>
      </c>
      <c r="C7" s="13" t="s">
        <v>53</v>
      </c>
      <c r="D7" s="21" t="s">
        <v>60</v>
      </c>
      <c r="E7" s="21" t="s">
        <v>55</v>
      </c>
    </row>
    <row r="8" spans="2:5" ht="85.9" customHeight="1">
      <c r="B8" s="10" t="s">
        <v>61</v>
      </c>
      <c r="C8" s="20" t="s">
        <v>62</v>
      </c>
      <c r="D8" s="21" t="s">
        <v>63</v>
      </c>
      <c r="E8" s="12" t="s">
        <v>64</v>
      </c>
    </row>
    <row r="9" spans="2:5" ht="63.75">
      <c r="B9" s="10" t="s">
        <v>65</v>
      </c>
      <c r="C9" s="11" t="s">
        <v>66</v>
      </c>
      <c r="D9" s="21" t="s">
        <v>67</v>
      </c>
      <c r="E9" s="12" t="s">
        <v>64</v>
      </c>
    </row>
    <row r="10" spans="2:5" ht="15">
      <c r="B10" s="25"/>
      <c r="C10" s="31"/>
      <c r="D10" s="32"/>
      <c r="E10" s="33"/>
    </row>
    <row r="11" spans="2:5" ht="15">
      <c r="B11" s="30" t="s">
        <v>68</v>
      </c>
      <c r="C11" s="26"/>
      <c r="D11" s="27"/>
      <c r="E11" s="27"/>
    </row>
    <row r="12" spans="2:5" ht="14.65" customHeight="1">
      <c r="B12" s="14" t="s">
        <v>69</v>
      </c>
      <c r="C12" s="345" t="s">
        <v>46</v>
      </c>
      <c r="D12" s="345"/>
      <c r="E12" s="345"/>
    </row>
    <row r="13" spans="2:5" ht="15">
      <c r="B13" s="36" t="s">
        <v>70</v>
      </c>
      <c r="C13" s="339" t="s">
        <v>71</v>
      </c>
      <c r="D13" s="340"/>
      <c r="E13" s="341"/>
    </row>
    <row r="14" spans="2:5" ht="15">
      <c r="B14" s="36" t="s">
        <v>72</v>
      </c>
      <c r="C14" s="339" t="s">
        <v>73</v>
      </c>
      <c r="D14" s="340"/>
      <c r="E14" s="341"/>
    </row>
    <row r="15" spans="2:5" ht="29.65" customHeight="1">
      <c r="B15" s="36" t="s">
        <v>74</v>
      </c>
      <c r="C15" s="339" t="s">
        <v>75</v>
      </c>
      <c r="D15" s="340"/>
      <c r="E15" s="341"/>
    </row>
    <row r="16" spans="2:5" ht="15">
      <c r="B16" s="36" t="s">
        <v>76</v>
      </c>
      <c r="C16" s="339" t="s">
        <v>77</v>
      </c>
      <c r="D16" s="340"/>
      <c r="E16" s="341"/>
    </row>
    <row r="17" spans="2:5" ht="15">
      <c r="B17" s="36" t="s">
        <v>78</v>
      </c>
      <c r="C17" s="339" t="s">
        <v>79</v>
      </c>
      <c r="D17" s="340"/>
      <c r="E17" s="341"/>
    </row>
    <row r="18" spans="2:5">
      <c r="B18" s="29"/>
      <c r="C18" s="18"/>
      <c r="D18" s="18"/>
      <c r="E18" s="18"/>
    </row>
    <row r="19" spans="2:5">
      <c r="B19" s="9" t="s">
        <v>68</v>
      </c>
    </row>
    <row r="20" spans="2:5" ht="14.65" customHeight="1">
      <c r="B20" s="14" t="s">
        <v>80</v>
      </c>
      <c r="C20" s="345" t="s">
        <v>46</v>
      </c>
      <c r="D20" s="345"/>
      <c r="E20" s="345"/>
    </row>
    <row r="21" spans="2:5" ht="15">
      <c r="B21" s="36" t="s">
        <v>44</v>
      </c>
      <c r="C21" s="339" t="s">
        <v>71</v>
      </c>
      <c r="D21" s="340"/>
      <c r="E21" s="341"/>
    </row>
    <row r="22" spans="2:5" ht="15">
      <c r="B22" s="36" t="s">
        <v>72</v>
      </c>
      <c r="C22" s="339" t="s">
        <v>73</v>
      </c>
      <c r="D22" s="340"/>
      <c r="E22" s="341"/>
    </row>
    <row r="23" spans="2:5" ht="36" customHeight="1">
      <c r="B23" s="36" t="s">
        <v>81</v>
      </c>
      <c r="C23" s="339" t="s">
        <v>82</v>
      </c>
      <c r="D23" s="340"/>
      <c r="E23" s="341"/>
    </row>
    <row r="24" spans="2:5" ht="33" customHeight="1">
      <c r="B24" s="36" t="s">
        <v>83</v>
      </c>
      <c r="C24" s="339" t="s">
        <v>84</v>
      </c>
      <c r="D24" s="340"/>
      <c r="E24" s="341"/>
    </row>
    <row r="25" spans="2:5" ht="15">
      <c r="B25" s="36" t="s">
        <v>85</v>
      </c>
      <c r="C25" s="339" t="s">
        <v>86</v>
      </c>
      <c r="D25" s="340"/>
      <c r="E25" s="341"/>
    </row>
    <row r="26" spans="2:5" ht="15">
      <c r="B26" s="36" t="s">
        <v>87</v>
      </c>
      <c r="C26" s="339" t="s">
        <v>88</v>
      </c>
      <c r="D26" s="340"/>
      <c r="E26" s="341"/>
    </row>
    <row r="27" spans="2:5" ht="15">
      <c r="B27" s="36" t="s">
        <v>89</v>
      </c>
      <c r="C27" s="339" t="s">
        <v>90</v>
      </c>
      <c r="D27" s="340"/>
      <c r="E27" s="341"/>
    </row>
    <row r="28" spans="2:5" ht="15">
      <c r="B28" s="36" t="s">
        <v>91</v>
      </c>
      <c r="C28" s="339" t="s">
        <v>92</v>
      </c>
      <c r="D28" s="340"/>
      <c r="E28" s="341"/>
    </row>
    <row r="29" spans="2:5" ht="15">
      <c r="B29" s="36" t="s">
        <v>93</v>
      </c>
      <c r="C29" s="339" t="s">
        <v>94</v>
      </c>
      <c r="D29" s="340"/>
      <c r="E29" s="341"/>
    </row>
    <row r="30" spans="2:5" ht="15">
      <c r="B30" s="36" t="s">
        <v>95</v>
      </c>
      <c r="C30" s="339" t="s">
        <v>96</v>
      </c>
      <c r="D30" s="340"/>
      <c r="E30" s="341"/>
    </row>
    <row r="31" spans="2:5" ht="15">
      <c r="B31" s="36" t="s">
        <v>97</v>
      </c>
      <c r="C31" s="339" t="s">
        <v>98</v>
      </c>
      <c r="D31" s="340"/>
      <c r="E31" s="341"/>
    </row>
    <row r="32" spans="2:5" ht="15">
      <c r="B32" s="36" t="s">
        <v>99</v>
      </c>
      <c r="C32" s="339" t="s">
        <v>100</v>
      </c>
      <c r="D32" s="340"/>
      <c r="E32" s="341"/>
    </row>
    <row r="33" spans="2:5" ht="15">
      <c r="B33" s="29"/>
      <c r="C33" s="34"/>
      <c r="D33" s="34"/>
      <c r="E33" s="34"/>
    </row>
    <row r="34" spans="2:5">
      <c r="B34" s="9" t="s">
        <v>68</v>
      </c>
    </row>
    <row r="35" spans="2:5" ht="15">
      <c r="B35" s="14" t="s">
        <v>101</v>
      </c>
      <c r="C35" s="345" t="s">
        <v>46</v>
      </c>
      <c r="D35" s="345"/>
      <c r="E35" s="345"/>
    </row>
    <row r="36" spans="2:5" ht="14.65" customHeight="1">
      <c r="B36" s="36" t="s">
        <v>44</v>
      </c>
      <c r="C36" s="339" t="s">
        <v>71</v>
      </c>
      <c r="D36" s="340"/>
      <c r="E36" s="341"/>
    </row>
    <row r="37" spans="2:5" ht="14.65" customHeight="1">
      <c r="B37" s="36" t="s">
        <v>72</v>
      </c>
      <c r="C37" s="339" t="s">
        <v>73</v>
      </c>
      <c r="D37" s="340"/>
      <c r="E37" s="341"/>
    </row>
    <row r="38" spans="2:5" ht="14.65" customHeight="1">
      <c r="B38" s="36" t="s">
        <v>102</v>
      </c>
      <c r="C38" s="339" t="s">
        <v>103</v>
      </c>
      <c r="D38" s="340"/>
      <c r="E38" s="341"/>
    </row>
    <row r="39" spans="2:5" ht="14.65" customHeight="1">
      <c r="B39" s="36" t="s">
        <v>104</v>
      </c>
      <c r="C39" s="339" t="s">
        <v>105</v>
      </c>
      <c r="D39" s="340"/>
      <c r="E39" s="341"/>
    </row>
    <row r="40" spans="2:5" ht="14.65" customHeight="1">
      <c r="B40" s="36" t="s">
        <v>106</v>
      </c>
      <c r="C40" s="339" t="s">
        <v>107</v>
      </c>
      <c r="D40" s="340"/>
      <c r="E40" s="341"/>
    </row>
    <row r="41" spans="2:5" ht="14.65" customHeight="1">
      <c r="B41" s="36" t="s">
        <v>108</v>
      </c>
      <c r="C41" s="339" t="s">
        <v>109</v>
      </c>
      <c r="D41" s="340"/>
      <c r="E41" s="341"/>
    </row>
    <row r="42" spans="2:5" ht="14.65" customHeight="1">
      <c r="B42" s="36" t="s">
        <v>25</v>
      </c>
      <c r="C42" s="339" t="s">
        <v>110</v>
      </c>
      <c r="D42" s="340"/>
      <c r="E42" s="341"/>
    </row>
    <row r="45" spans="2:5">
      <c r="B45" s="9" t="s">
        <v>68</v>
      </c>
    </row>
    <row r="46" spans="2:5" ht="15">
      <c r="B46" s="14" t="s">
        <v>111</v>
      </c>
      <c r="C46" s="342" t="s">
        <v>46</v>
      </c>
      <c r="D46" s="343"/>
      <c r="E46" s="344"/>
    </row>
    <row r="47" spans="2:5" ht="15">
      <c r="B47" s="36" t="s">
        <v>112</v>
      </c>
      <c r="C47" s="339"/>
      <c r="D47" s="340"/>
      <c r="E47" s="341"/>
    </row>
    <row r="48" spans="2:5" ht="15">
      <c r="B48" s="36" t="s">
        <v>113</v>
      </c>
      <c r="C48" s="339"/>
      <c r="D48" s="340"/>
      <c r="E48" s="341"/>
    </row>
    <row r="49" spans="2:5" ht="15">
      <c r="B49" s="36" t="s">
        <v>46</v>
      </c>
      <c r="C49" s="339"/>
      <c r="D49" s="340"/>
      <c r="E49" s="341"/>
    </row>
    <row r="50" spans="2:5" ht="15">
      <c r="B50" s="36" t="s">
        <v>114</v>
      </c>
      <c r="C50" s="339"/>
      <c r="D50" s="340"/>
      <c r="E50" s="341"/>
    </row>
    <row r="51" spans="2:5" ht="15">
      <c r="B51" s="36" t="s">
        <v>115</v>
      </c>
      <c r="C51" s="339"/>
      <c r="D51" s="340"/>
      <c r="E51" s="341"/>
    </row>
    <row r="52" spans="2:5" ht="15">
      <c r="B52" s="36" t="s">
        <v>116</v>
      </c>
      <c r="C52" s="339"/>
      <c r="D52" s="340"/>
      <c r="E52" s="341"/>
    </row>
    <row r="53" spans="2:5" ht="15">
      <c r="B53" s="36" t="s">
        <v>117</v>
      </c>
      <c r="C53" s="339"/>
      <c r="D53" s="340"/>
      <c r="E53" s="341"/>
    </row>
    <row r="54" spans="2:5" ht="15">
      <c r="B54" s="36" t="s">
        <v>118</v>
      </c>
      <c r="C54" s="339"/>
      <c r="D54" s="340"/>
      <c r="E54" s="341"/>
    </row>
    <row r="55" spans="2:5" ht="15">
      <c r="B55" s="36" t="s">
        <v>119</v>
      </c>
      <c r="C55" s="339"/>
      <c r="D55" s="340"/>
      <c r="E55" s="341"/>
    </row>
    <row r="56" spans="2:5" ht="15">
      <c r="B56" s="36" t="s">
        <v>120</v>
      </c>
      <c r="C56" s="339"/>
      <c r="D56" s="340"/>
      <c r="E56" s="341"/>
    </row>
    <row r="57" spans="2:5" ht="15">
      <c r="B57" s="36" t="s">
        <v>121</v>
      </c>
      <c r="C57" s="339"/>
      <c r="D57" s="340"/>
      <c r="E57" s="341"/>
    </row>
    <row r="58" spans="2:5" ht="15">
      <c r="B58" s="36" t="s">
        <v>122</v>
      </c>
      <c r="C58" s="339"/>
      <c r="D58" s="340"/>
      <c r="E58" s="341"/>
    </row>
    <row r="59" spans="2:5" ht="15">
      <c r="B59" s="36" t="s">
        <v>123</v>
      </c>
      <c r="C59" s="339"/>
      <c r="D59" s="340"/>
      <c r="E59" s="341"/>
    </row>
    <row r="60" spans="2:5" ht="15">
      <c r="B60" s="36" t="s">
        <v>124</v>
      </c>
      <c r="C60" s="339"/>
      <c r="D60" s="340"/>
      <c r="E60" s="341"/>
    </row>
    <row r="61" spans="2:5" ht="15">
      <c r="B61" s="36" t="s">
        <v>125</v>
      </c>
      <c r="C61" s="339"/>
      <c r="D61" s="340"/>
      <c r="E61" s="341"/>
    </row>
    <row r="62" spans="2:5" ht="15">
      <c r="B62" s="36" t="s">
        <v>126</v>
      </c>
      <c r="C62" s="339"/>
      <c r="D62" s="340"/>
      <c r="E62" s="341"/>
    </row>
  </sheetData>
  <mergeCells count="44">
    <mergeCell ref="C24:E24"/>
    <mergeCell ref="C25:E25"/>
    <mergeCell ref="C26:E26"/>
    <mergeCell ref="C32:E32"/>
    <mergeCell ref="C27:E27"/>
    <mergeCell ref="C28:E28"/>
    <mergeCell ref="C29:E29"/>
    <mergeCell ref="C30:E30"/>
    <mergeCell ref="C31:E31"/>
    <mergeCell ref="C17:E17"/>
    <mergeCell ref="C20:E20"/>
    <mergeCell ref="C21:E21"/>
    <mergeCell ref="C22:E22"/>
    <mergeCell ref="C23:E23"/>
    <mergeCell ref="C12:E12"/>
    <mergeCell ref="C13:E13"/>
    <mergeCell ref="C14:E14"/>
    <mergeCell ref="C15:E15"/>
    <mergeCell ref="C16:E16"/>
    <mergeCell ref="C36:E36"/>
    <mergeCell ref="C37:E37"/>
    <mergeCell ref="C35:E35"/>
    <mergeCell ref="C38:E38"/>
    <mergeCell ref="C39:E39"/>
    <mergeCell ref="C46:E46"/>
    <mergeCell ref="C47:E47"/>
    <mergeCell ref="C40:E40"/>
    <mergeCell ref="C41:E41"/>
    <mergeCell ref="C42:E42"/>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ED61-287C-42E6-B7E6-C4B8F1DBB6CA}">
  <dimension ref="A1:AJ95"/>
  <sheetViews>
    <sheetView showGridLines="0" topLeftCell="A77" workbookViewId="0">
      <selection activeCell="I99" sqref="I99"/>
    </sheetView>
  </sheetViews>
  <sheetFormatPr defaultColWidth="8.7109375" defaultRowHeight="12.75" outlineLevelCol="1"/>
  <cols>
    <col min="1" max="1" width="8.7109375" style="9"/>
    <col min="2" max="2" width="11.28515625" style="9" customWidth="1"/>
    <col min="3" max="3" width="24.28515625" style="9" customWidth="1"/>
    <col min="4" max="4" width="18.42578125" style="9" customWidth="1"/>
    <col min="5" max="5" width="14.7109375" style="9" customWidth="1"/>
    <col min="6" max="6" width="10.42578125" style="9" customWidth="1"/>
    <col min="7" max="7" width="17.140625" style="9" customWidth="1"/>
    <col min="8" max="8" width="15.7109375" style="9" customWidth="1"/>
    <col min="9" max="9" width="16.28515625" style="9" customWidth="1"/>
    <col min="10" max="10" width="2.140625" style="29" customWidth="1"/>
    <col min="11" max="14" width="12.7109375" style="9" customWidth="1" outlineLevel="1"/>
    <col min="15" max="15" width="16.28515625" style="9" customWidth="1" outlineLevel="1"/>
    <col min="16" max="16" width="12.7109375" style="9" customWidth="1" outlineLevel="1"/>
    <col min="17" max="17" width="14.42578125" style="9" customWidth="1" outlineLevel="1"/>
    <col min="18" max="18" width="12.42578125" style="243" customWidth="1" outlineLevel="1"/>
    <col min="19" max="19" width="3.140625" style="9" customWidth="1"/>
    <col min="20" max="23" width="12.7109375" style="9" customWidth="1" outlineLevel="1"/>
    <col min="24" max="24" width="16.28515625" style="9" customWidth="1" outlineLevel="1"/>
    <col min="25" max="25" width="12.7109375" style="9" customWidth="1" outlineLevel="1"/>
    <col min="26" max="26" width="14.42578125" style="9" customWidth="1" outlineLevel="1"/>
    <col min="27" max="27" width="12.42578125" style="243" customWidth="1" outlineLevel="1"/>
    <col min="28" max="28" width="2.140625" style="9" customWidth="1"/>
    <col min="29" max="32" width="12.7109375" style="9" customWidth="1" outlineLevel="1"/>
    <col min="33" max="33" width="16.28515625" style="9" customWidth="1" outlineLevel="1"/>
    <col min="34" max="34" width="12.7109375" style="9" customWidth="1" outlineLevel="1"/>
    <col min="35" max="35" width="14.42578125" style="9" customWidth="1" outlineLevel="1"/>
    <col min="36" max="36" width="12.42578125" style="243" customWidth="1" outlineLevel="1"/>
    <col min="37" max="16384" width="8.7109375" style="9"/>
  </cols>
  <sheetData>
    <row r="1" spans="1:36" ht="13.5" thickBot="1">
      <c r="L1" s="257"/>
      <c r="R1" s="363"/>
      <c r="U1" s="257"/>
      <c r="AA1" s="363"/>
      <c r="AD1" s="257"/>
      <c r="AJ1" s="363"/>
    </row>
    <row r="2" spans="1:36" ht="25.5">
      <c r="A2" s="138"/>
      <c r="B2" s="138"/>
      <c r="C2" s="259"/>
      <c r="D2" s="44" t="s">
        <v>127</v>
      </c>
      <c r="E2" s="358" t="str">
        <f>Summary!C2</f>
        <v>XXXXXX</v>
      </c>
      <c r="F2" s="359"/>
      <c r="G2" s="270" t="str">
        <f>C9</f>
        <v xml:space="preserve">A. Staff and Other Personnel Costs </v>
      </c>
      <c r="H2" s="272">
        <f>I25</f>
        <v>190000</v>
      </c>
      <c r="I2" s="200"/>
      <c r="J2" s="138"/>
      <c r="K2" s="136"/>
      <c r="L2" s="136"/>
      <c r="M2" s="136"/>
      <c r="P2" s="240" t="str">
        <f>K7</f>
        <v xml:space="preserve">Financial Interim Report 1 </v>
      </c>
      <c r="Q2" s="199"/>
      <c r="R2" s="200"/>
      <c r="T2" s="136"/>
      <c r="U2" s="136"/>
      <c r="V2" s="136"/>
      <c r="Y2" s="240" t="str">
        <f>T7</f>
        <v xml:space="preserve">Financial Interim Report 2 </v>
      </c>
      <c r="Z2" s="199"/>
      <c r="AA2" s="200"/>
      <c r="AC2" s="136"/>
      <c r="AD2" s="136"/>
      <c r="AE2" s="136"/>
      <c r="AH2" s="240" t="str">
        <f>AC7</f>
        <v>Financial Final Report</v>
      </c>
      <c r="AI2" s="199"/>
      <c r="AJ2" s="200"/>
    </row>
    <row r="3" spans="1:36" ht="15">
      <c r="B3" s="43"/>
      <c r="C3" s="43"/>
      <c r="D3" s="45" t="s">
        <v>9</v>
      </c>
      <c r="E3" s="260" t="str">
        <f>Summary!C7</f>
        <v>USD</v>
      </c>
      <c r="F3" s="196"/>
      <c r="G3" s="201" t="str">
        <f>C26</f>
        <v>B. Office Costs</v>
      </c>
      <c r="H3" s="271">
        <f>I39</f>
        <v>156000</v>
      </c>
      <c r="I3" s="203"/>
      <c r="J3" s="138"/>
      <c r="K3" s="136"/>
      <c r="L3" s="136"/>
      <c r="M3" s="136"/>
      <c r="P3" s="241" t="s">
        <v>128</v>
      </c>
      <c r="Q3" s="202"/>
      <c r="R3" s="239">
        <f>Q94</f>
        <v>44182</v>
      </c>
      <c r="T3" s="136"/>
      <c r="U3" s="136"/>
      <c r="V3" s="136"/>
      <c r="Y3" s="241" t="s">
        <v>128</v>
      </c>
      <c r="Z3" s="202"/>
      <c r="AA3" s="239">
        <f>Z95</f>
        <v>83414</v>
      </c>
      <c r="AC3" s="136"/>
      <c r="AD3" s="136"/>
      <c r="AE3" s="136"/>
      <c r="AH3" s="241" t="s">
        <v>128</v>
      </c>
      <c r="AI3" s="202"/>
      <c r="AJ3" s="239">
        <f>AI95</f>
        <v>127596</v>
      </c>
    </row>
    <row r="4" spans="1:36" ht="15">
      <c r="B4" s="43"/>
      <c r="C4" s="43"/>
      <c r="D4" s="45" t="s">
        <v>129</v>
      </c>
      <c r="E4" s="360" t="str">
        <f>Summary!C3</f>
        <v>XXXXXX</v>
      </c>
      <c r="F4" s="361"/>
      <c r="G4" s="201" t="str">
        <f>C40</f>
        <v>C. Operational Costs</v>
      </c>
      <c r="H4" s="271">
        <f>I93</f>
        <v>25500</v>
      </c>
      <c r="I4" s="203"/>
      <c r="J4" s="138"/>
      <c r="K4" s="136"/>
      <c r="L4" s="136"/>
      <c r="M4" s="136"/>
      <c r="P4" s="242" t="s">
        <v>130</v>
      </c>
      <c r="Q4" s="202"/>
      <c r="R4" s="248">
        <f>R94</f>
        <v>0.11892866756393002</v>
      </c>
      <c r="T4" s="136"/>
      <c r="U4" s="136"/>
      <c r="V4" s="136"/>
      <c r="Y4" s="242" t="s">
        <v>130</v>
      </c>
      <c r="Z4" s="202"/>
      <c r="AA4" s="248">
        <f>AA95</f>
        <v>0.22453297442799461</v>
      </c>
      <c r="AC4" s="136"/>
      <c r="AD4" s="136"/>
      <c r="AE4" s="136"/>
      <c r="AH4" s="242" t="s">
        <v>130</v>
      </c>
      <c r="AI4" s="202"/>
      <c r="AJ4" s="248">
        <f>AJ95</f>
        <v>0.46239030955585464</v>
      </c>
    </row>
    <row r="5" spans="1:36" ht="15.75" thickBot="1">
      <c r="B5" s="43"/>
      <c r="C5" s="43"/>
      <c r="D5" s="46" t="s">
        <v>131</v>
      </c>
      <c r="E5" s="197">
        <f>Summary!C4</f>
        <v>44197</v>
      </c>
      <c r="F5" s="198">
        <f>Summary!C5</f>
        <v>44713</v>
      </c>
      <c r="G5" s="223" t="s">
        <v>132</v>
      </c>
      <c r="H5" s="273">
        <f>SUM(H2:H4)</f>
        <v>371500</v>
      </c>
      <c r="I5" s="224" t="b">
        <f>H5=I94</f>
        <v>1</v>
      </c>
      <c r="J5" s="138"/>
      <c r="K5" s="136"/>
      <c r="P5" s="274" t="s">
        <v>133</v>
      </c>
      <c r="Q5" s="273" t="b">
        <f>R3='Transaction List - Int Report 1'!M117</f>
        <v>1</v>
      </c>
      <c r="R5" s="224"/>
      <c r="T5" s="136"/>
      <c r="Y5" s="274" t="s">
        <v>134</v>
      </c>
      <c r="Z5" s="273" t="b">
        <f>AA3='Transaction List - Int Report 2'!M117</f>
        <v>0</v>
      </c>
      <c r="AA5" s="224"/>
      <c r="AC5" s="136"/>
      <c r="AH5" s="274" t="s">
        <v>133</v>
      </c>
      <c r="AI5" s="273" t="b">
        <f>AJ3='Transaction List - Int Report 1'!AE117</f>
        <v>0</v>
      </c>
      <c r="AJ5" s="224"/>
    </row>
    <row r="6" spans="1:36" ht="13.9" customHeight="1">
      <c r="B6" s="43"/>
      <c r="C6" s="43"/>
      <c r="D6" s="42"/>
      <c r="E6" s="42"/>
      <c r="F6" s="42"/>
      <c r="G6" s="42"/>
      <c r="H6" s="18"/>
      <c r="I6" s="18"/>
      <c r="K6" s="18"/>
      <c r="L6" s="18"/>
      <c r="M6" s="18"/>
      <c r="R6" s="363"/>
      <c r="T6" s="18"/>
      <c r="U6" s="18"/>
      <c r="V6" s="18"/>
      <c r="AA6" s="363"/>
      <c r="AC6" s="18"/>
      <c r="AD6" s="18"/>
      <c r="AE6" s="18"/>
      <c r="AJ6" s="363"/>
    </row>
    <row r="7" spans="1:36" ht="15.75" thickBot="1">
      <c r="B7" s="96" t="s">
        <v>135</v>
      </c>
      <c r="C7" s="15"/>
      <c r="D7" s="16"/>
      <c r="E7" s="16"/>
      <c r="K7" s="148" t="s">
        <v>136</v>
      </c>
      <c r="M7" s="329" t="s">
        <v>137</v>
      </c>
      <c r="R7" s="363"/>
      <c r="T7" s="148" t="s">
        <v>138</v>
      </c>
      <c r="V7" s="329" t="s">
        <v>137</v>
      </c>
      <c r="AA7" s="363"/>
      <c r="AC7" s="148" t="s">
        <v>139</v>
      </c>
      <c r="AE7" s="329"/>
      <c r="AJ7" s="363"/>
    </row>
    <row r="8" spans="1:36" ht="45.75" thickBot="1">
      <c r="B8" s="60" t="s">
        <v>140</v>
      </c>
      <c r="C8" s="61" t="s">
        <v>141</v>
      </c>
      <c r="D8" s="61" t="s">
        <v>142</v>
      </c>
      <c r="E8" s="61" t="s">
        <v>143</v>
      </c>
      <c r="F8" s="61" t="s">
        <v>144</v>
      </c>
      <c r="G8" s="61" t="s">
        <v>145</v>
      </c>
      <c r="H8" s="61" t="s">
        <v>146</v>
      </c>
      <c r="I8" s="62" t="s">
        <v>147</v>
      </c>
      <c r="J8" s="143"/>
      <c r="K8" s="349" t="s">
        <v>148</v>
      </c>
      <c r="L8" s="350"/>
      <c r="M8" s="350"/>
      <c r="N8" s="350"/>
      <c r="O8" s="350"/>
      <c r="P8" s="351"/>
      <c r="Q8" s="77" t="s">
        <v>149</v>
      </c>
      <c r="R8" s="244" t="s">
        <v>150</v>
      </c>
      <c r="T8" s="349" t="s">
        <v>148</v>
      </c>
      <c r="U8" s="350"/>
      <c r="V8" s="350"/>
      <c r="W8" s="350"/>
      <c r="X8" s="350"/>
      <c r="Y8" s="351"/>
      <c r="Z8" s="77" t="s">
        <v>149</v>
      </c>
      <c r="AA8" s="244" t="s">
        <v>150</v>
      </c>
      <c r="AC8" s="349" t="s">
        <v>148</v>
      </c>
      <c r="AD8" s="350"/>
      <c r="AE8" s="350"/>
      <c r="AF8" s="350"/>
      <c r="AG8" s="350"/>
      <c r="AH8" s="351"/>
      <c r="AI8" s="77" t="s">
        <v>149</v>
      </c>
      <c r="AJ8" s="244" t="s">
        <v>150</v>
      </c>
    </row>
    <row r="9" spans="1:36" ht="15.75">
      <c r="B9" s="261"/>
      <c r="C9" s="54" t="s">
        <v>48</v>
      </c>
      <c r="D9" s="48"/>
      <c r="E9" s="48"/>
      <c r="F9" s="48"/>
      <c r="G9" s="48"/>
      <c r="H9" s="48"/>
      <c r="I9" s="49"/>
      <c r="J9" s="139"/>
      <c r="K9" s="189">
        <f>E5</f>
        <v>44197</v>
      </c>
      <c r="L9" s="151">
        <f>EDATE(K9,1)</f>
        <v>44228</v>
      </c>
      <c r="M9" s="151">
        <f t="shared" ref="M9:P9" si="0">EDATE(L9,1)</f>
        <v>44256</v>
      </c>
      <c r="N9" s="151">
        <f t="shared" si="0"/>
        <v>44287</v>
      </c>
      <c r="O9" s="151">
        <f t="shared" si="0"/>
        <v>44317</v>
      </c>
      <c r="P9" s="151">
        <f t="shared" si="0"/>
        <v>44348</v>
      </c>
      <c r="Q9" s="71" t="s">
        <v>148</v>
      </c>
      <c r="R9" s="245" t="s">
        <v>151</v>
      </c>
      <c r="T9" s="189">
        <f>EDATE(P9,1)</f>
        <v>44378</v>
      </c>
      <c r="U9" s="151">
        <f>EDATE(T9,1)</f>
        <v>44409</v>
      </c>
      <c r="V9" s="151">
        <f t="shared" ref="V9:Y9" si="1">EDATE(U9,1)</f>
        <v>44440</v>
      </c>
      <c r="W9" s="151">
        <f t="shared" si="1"/>
        <v>44470</v>
      </c>
      <c r="X9" s="151">
        <f t="shared" si="1"/>
        <v>44501</v>
      </c>
      <c r="Y9" s="151">
        <f t="shared" si="1"/>
        <v>44531</v>
      </c>
      <c r="Z9" s="71" t="s">
        <v>148</v>
      </c>
      <c r="AA9" s="245" t="s">
        <v>151</v>
      </c>
      <c r="AC9" s="189">
        <f>EDATE(Y9,1)</f>
        <v>44562</v>
      </c>
      <c r="AD9" s="151">
        <f>EDATE(AC9,1)</f>
        <v>44593</v>
      </c>
      <c r="AE9" s="151">
        <f t="shared" ref="AE9:AH9" si="2">EDATE(AD9,1)</f>
        <v>44621</v>
      </c>
      <c r="AF9" s="151">
        <f t="shared" si="2"/>
        <v>44652</v>
      </c>
      <c r="AG9" s="151">
        <f t="shared" si="2"/>
        <v>44682</v>
      </c>
      <c r="AH9" s="151">
        <f t="shared" si="2"/>
        <v>44713</v>
      </c>
      <c r="AI9" s="71" t="s">
        <v>148</v>
      </c>
      <c r="AJ9" s="245" t="s">
        <v>151</v>
      </c>
    </row>
    <row r="10" spans="1:36" ht="15">
      <c r="B10" s="225" t="s">
        <v>152</v>
      </c>
      <c r="C10" s="226" t="s">
        <v>153</v>
      </c>
      <c r="D10" s="227" t="s">
        <v>154</v>
      </c>
      <c r="E10" s="227">
        <v>1</v>
      </c>
      <c r="F10" s="228">
        <v>7000</v>
      </c>
      <c r="G10" s="227">
        <v>10</v>
      </c>
      <c r="H10" s="229">
        <v>1</v>
      </c>
      <c r="I10" s="152">
        <f>E10*F10*G10*H10</f>
        <v>70000</v>
      </c>
      <c r="J10" s="141"/>
      <c r="K10" s="93">
        <f>SUMIFS('Transaction List - Int Report 1'!$M$10:$M$115,'Transaction List - Int Report 1'!$D$10:$D$115,'Budget &amp; Fin Report'!K$9,'Transaction List - Int Report 1'!$B$10:$B$115,'Budget &amp; Fin Report'!$B10)</f>
        <v>10000</v>
      </c>
      <c r="L10" s="94">
        <f>SUMIFS('Transaction List - Int Report 1'!$M$10:$M$115,'Transaction List - Int Report 1'!$D$10:$D$115,'Budget &amp; Fin Report'!L$9,'Transaction List - Int Report 1'!$B$10:$B$115,'Budget &amp; Fin Report'!$B10)</f>
        <v>0</v>
      </c>
      <c r="M10" s="149">
        <f>SUMIFS('Transaction List - Int Report 1'!$M$10:$M$115,'Transaction List - Int Report 1'!$D$10:$D$115,'Budget &amp; Fin Report'!M$9,'Transaction List - Int Report 1'!$B$10:$B$115,'Budget &amp; Fin Report'!$B10)</f>
        <v>0</v>
      </c>
      <c r="N10" s="149">
        <f>SUMIFS('Transaction List - Int Report 1'!$M$10:$M$115,'Transaction List - Int Report 1'!$D$10:$D$115,'Budget &amp; Fin Report'!N$9,'Transaction List - Int Report 1'!$B$10:$B$115,'Budget &amp; Fin Report'!$B10)</f>
        <v>0</v>
      </c>
      <c r="O10" s="149">
        <f>SUMIFS('Transaction List - Int Report 1'!$M$10:$M$115,'Transaction List - Int Report 1'!$D$10:$D$115,'Budget &amp; Fin Report'!O$9,'Transaction List - Int Report 1'!$B$10:$B$115,'Budget &amp; Fin Report'!$B10)</f>
        <v>0</v>
      </c>
      <c r="P10" s="94">
        <f>SUMIFS('Transaction List - Int Report 1'!$M$10:$M$115,'Transaction List - Int Report 1'!$D$10:$D$115,'Budget &amp; Fin Report'!P$9,'Transaction List - Int Report 1'!$B$10:$B$115,'Budget &amp; Fin Report'!$B10)</f>
        <v>0</v>
      </c>
      <c r="Q10" s="94">
        <f>SUM(K10:P10)</f>
        <v>10000</v>
      </c>
      <c r="R10" s="192">
        <f>Q10/I10</f>
        <v>0.14285714285714285</v>
      </c>
      <c r="T10" s="93">
        <f>SUMIFS('Transaction List - Int Report 2'!$M$10:$M$115,'Transaction List - Int Report 2'!$D$10:$D$115,'Budget &amp; Fin Report'!T$9,'Transaction List - Int Report 2'!$B$10:$B$115,'Budget &amp; Fin Report'!$B10)</f>
        <v>0</v>
      </c>
      <c r="U10" s="94">
        <f>SUMIFS('Transaction List - Int Report 2'!$M$10:$M$115,'Transaction List - Int Report 2'!$D$10:$D$115,'Budget &amp; Fin Report'!U$9,'Transaction List - Int Report 2'!$B$10:$B$115,'Budget &amp; Fin Report'!$B10)</f>
        <v>5000</v>
      </c>
      <c r="V10" s="149">
        <f>SUMIFS('Transaction List - Int Report 2'!$M$10:$M$115,'Transaction List - Int Report 2'!$D$10:$D$115,'Budget &amp; Fin Report'!V$9,'Transaction List - Int Report 2'!$B$10:$B$115,'Budget &amp; Fin Report'!$B10)</f>
        <v>5000</v>
      </c>
      <c r="W10" s="149">
        <f>SUMIFS('Transaction List - Int Report 2'!$M$10:$M$115,'Transaction List - Int Report 2'!$D$10:$D$115,'Budget &amp; Fin Report'!W$9,'Transaction List - Int Report 2'!$B$10:$B$115,'Budget &amp; Fin Report'!$B10)</f>
        <v>0</v>
      </c>
      <c r="X10" s="149">
        <f>SUMIFS('Transaction List - Int Report 2'!$M$10:$M$115,'Transaction List - Int Report 2'!$D$10:$D$115,'Budget &amp; Fin Report'!X$9,'Transaction List - Int Report 2'!$B$10:$B$115,'Budget &amp; Fin Report'!$B10)</f>
        <v>0</v>
      </c>
      <c r="Y10" s="94">
        <f>SUMIFS('Transaction List - Int Report 2'!$M$10:$M$115,'Transaction List - Int Report 2'!$D$10:$D$115,'Budget &amp; Fin Report'!Y$9,'Transaction List - Int Report 2'!$B$10:$B$115,'Budget &amp; Fin Report'!$B10)</f>
        <v>0</v>
      </c>
      <c r="Z10" s="94">
        <f>SUM(T10:Y10)</f>
        <v>10000</v>
      </c>
      <c r="AA10" s="192">
        <f>Z10/I10</f>
        <v>0.14285714285714285</v>
      </c>
      <c r="AC10" s="93">
        <f>SUMIFS('Transaction List - Final Report'!$M$10:$M$115,'Transaction List - Final Report'!$D$10:$D$115,'Budget &amp; Fin Report'!AC$9,'Transaction List - Final Report'!$B$10:$B$115,'Budget &amp; Fin Report'!$B10)</f>
        <v>0</v>
      </c>
      <c r="AD10" s="94">
        <f>SUMIFS('Transaction List - Final Report'!$M$10:$M$115,'Transaction List - Final Report'!$D$10:$D$115,'Budget &amp; Fin Report'!AD$9,'Transaction List - Final Report'!$B$10:$B$115,'Budget &amp; Fin Report'!$B10)</f>
        <v>0</v>
      </c>
      <c r="AE10" s="149">
        <f>SUMIFS('Transaction List - Final Report'!$M$10:$M$115,'Transaction List - Final Report'!$D$10:$D$115,'Budget &amp; Fin Report'!AE$9,'Transaction List - Final Report'!$B$10:$B$115,'Budget &amp; Fin Report'!$B10)</f>
        <v>10000</v>
      </c>
      <c r="AF10" s="149">
        <f>SUMIFS('Transaction List - Final Report'!$M$10:$M$115,'Transaction List - Final Report'!$D$10:$D$115,'Budget &amp; Fin Report'!AF$9,'Transaction List - Final Report'!$B$10:$B$115,'Budget &amp; Fin Report'!$B10)</f>
        <v>0</v>
      </c>
      <c r="AG10" s="149">
        <f>SUMIFS('Transaction List - Final Report'!$M$10:$M$115,'Transaction List - Final Report'!$D$10:$D$115,'Budget &amp; Fin Report'!AG$9,'Transaction List - Final Report'!$B$10:$B$115,'Budget &amp; Fin Report'!$B10)</f>
        <v>0</v>
      </c>
      <c r="AH10" s="94">
        <f>SUMIFS('Transaction List - Final Report'!$M$10:$M$115,'Transaction List - Final Report'!$D$10:$D$115,'Budget &amp; Fin Report'!AH$9,'Transaction List - Final Report'!$B$10:$B$115,'Budget &amp; Fin Report'!$B10)</f>
        <v>0</v>
      </c>
      <c r="AI10" s="94">
        <f>SUM(AC10:AH10)</f>
        <v>10000</v>
      </c>
      <c r="AJ10" s="192">
        <f>AI10/I10</f>
        <v>0.14285714285714285</v>
      </c>
    </row>
    <row r="11" spans="1:36" ht="15">
      <c r="B11" s="225" t="s">
        <v>155</v>
      </c>
      <c r="C11" s="226" t="s">
        <v>156</v>
      </c>
      <c r="D11" s="227" t="s">
        <v>157</v>
      </c>
      <c r="E11" s="227">
        <v>1</v>
      </c>
      <c r="F11" s="228">
        <v>8000</v>
      </c>
      <c r="G11" s="227">
        <v>10</v>
      </c>
      <c r="H11" s="229">
        <v>0.5</v>
      </c>
      <c r="I11" s="152">
        <f t="shared" ref="I11:I16" si="3">E11*F11*G11*H11</f>
        <v>40000</v>
      </c>
      <c r="J11" s="141"/>
      <c r="K11" s="93">
        <f>SUMIFS('Transaction List - Int Report 1'!$M$10:$M$115,'Transaction List - Int Report 1'!$D$10:$D$115,'Budget &amp; Fin Report'!K$9,'Transaction List - Int Report 1'!$B$10:$B$115,'Budget &amp; Fin Report'!$B11)</f>
        <v>0</v>
      </c>
      <c r="L11" s="94">
        <f>SUMIFS('Transaction List - Int Report 1'!$M$10:$M$115,'Transaction List - Int Report 1'!$D$10:$D$115,'Budget &amp; Fin Report'!L$9,'Transaction List - Int Report 1'!$B$10:$B$115,'Budget &amp; Fin Report'!$B11)</f>
        <v>0</v>
      </c>
      <c r="M11" s="149">
        <f>SUMIFS('Transaction List - Int Report 1'!$M$10:$M$115,'Transaction List - Int Report 1'!$D$10:$D$115,'Budget &amp; Fin Report'!M$9,'Transaction List - Int Report 1'!$B$10:$B$115,'Budget &amp; Fin Report'!$B11)</f>
        <v>12000</v>
      </c>
      <c r="N11" s="149">
        <f>SUMIFS('Transaction List - Int Report 1'!$M$10:$M$115,'Transaction List - Int Report 1'!$D$10:$D$115,'Budget &amp; Fin Report'!N$9,'Transaction List - Int Report 1'!$B$10:$B$115,'Budget &amp; Fin Report'!$B11)</f>
        <v>0</v>
      </c>
      <c r="O11" s="149">
        <f>SUMIFS('Transaction List - Int Report 1'!$M$10:$M$115,'Transaction List - Int Report 1'!$D$10:$D$115,'Budget &amp; Fin Report'!O$9,'Transaction List - Int Report 1'!$B$10:$B$115,'Budget &amp; Fin Report'!$B11)</f>
        <v>0</v>
      </c>
      <c r="P11" s="94">
        <f>SUMIFS('Transaction List - Int Report 1'!$M$10:$M$115,'Transaction List - Int Report 1'!$D$10:$D$115,'Budget &amp; Fin Report'!P$9,'Transaction List - Int Report 1'!$B$10:$B$115,'Budget &amp; Fin Report'!$B11)</f>
        <v>0</v>
      </c>
      <c r="Q11" s="94">
        <f t="shared" ref="Q11:Q20" si="4">SUM(K11:P11)</f>
        <v>12000</v>
      </c>
      <c r="R11" s="192">
        <f t="shared" ref="R11:R20" si="5">Q11/I11</f>
        <v>0.3</v>
      </c>
      <c r="T11" s="93">
        <f>SUMIFS('Transaction List - Int Report 2'!$M$10:$M$115,'Transaction List - Int Report 2'!$D$10:$D$115,'Budget &amp; Fin Report'!T$9,'Transaction List - Int Report 2'!$B$10:$B$115,'Budget &amp; Fin Report'!$B11)</f>
        <v>0</v>
      </c>
      <c r="U11" s="94">
        <f>SUMIFS('Transaction List - Int Report 2'!$M$10:$M$115,'Transaction List - Int Report 2'!$D$10:$D$115,'Budget &amp; Fin Report'!U$9,'Transaction List - Int Report 2'!$B$10:$B$115,'Budget &amp; Fin Report'!$B11)</f>
        <v>0</v>
      </c>
      <c r="V11" s="149">
        <f>SUMIFS('Transaction List - Int Report 2'!$M$10:$M$115,'Transaction List - Int Report 2'!$D$10:$D$115,'Budget &amp; Fin Report'!V$9,'Transaction List - Int Report 2'!$B$10:$B$115,'Budget &amp; Fin Report'!$B11)</f>
        <v>0</v>
      </c>
      <c r="W11" s="149">
        <f>SUMIFS('Transaction List - Int Report 2'!$M$10:$M$115,'Transaction List - Int Report 2'!$D$10:$D$115,'Budget &amp; Fin Report'!W$9,'Transaction List - Int Report 2'!$B$10:$B$115,'Budget &amp; Fin Report'!$B11)</f>
        <v>12000</v>
      </c>
      <c r="X11" s="149">
        <f>SUMIFS('Transaction List - Int Report 2'!$M$10:$M$115,'Transaction List - Int Report 2'!$D$10:$D$115,'Budget &amp; Fin Report'!X$9,'Transaction List - Int Report 2'!$B$10:$B$115,'Budget &amp; Fin Report'!$B11)</f>
        <v>0</v>
      </c>
      <c r="Y11" s="94">
        <f>SUMIFS('Transaction List - Int Report 2'!$M$10:$M$115,'Transaction List - Int Report 2'!$D$10:$D$115,'Budget &amp; Fin Report'!Y$9,'Transaction List - Int Report 2'!$B$10:$B$115,'Budget &amp; Fin Report'!$B11)</f>
        <v>0</v>
      </c>
      <c r="Z11" s="94">
        <f t="shared" ref="Z11:Z20" si="6">SUM(T11:Y11)</f>
        <v>12000</v>
      </c>
      <c r="AA11" s="192">
        <f t="shared" ref="AA11:AA24" si="7">Z11/I11</f>
        <v>0.3</v>
      </c>
      <c r="AC11" s="93">
        <f>SUMIFS('Transaction List - Final Report'!$M$10:$M$115,'Transaction List - Final Report'!$D$10:$D$115,'Budget &amp; Fin Report'!AC$9,'Transaction List - Final Report'!$B$10:$B$115,'Budget &amp; Fin Report'!$B11)</f>
        <v>0</v>
      </c>
      <c r="AD11" s="94">
        <f>SUMIFS('Transaction List - Final Report'!$M$10:$M$115,'Transaction List - Final Report'!$D$10:$D$115,'Budget &amp; Fin Report'!AD$9,'Transaction List - Final Report'!$B$10:$B$115,'Budget &amp; Fin Report'!$B11)</f>
        <v>12000</v>
      </c>
      <c r="AE11" s="149">
        <f>SUMIFS('Transaction List - Final Report'!$M$10:$M$115,'Transaction List - Final Report'!$D$10:$D$115,'Budget &amp; Fin Report'!AE$9,'Transaction List - Final Report'!$B$10:$B$115,'Budget &amp; Fin Report'!$B11)</f>
        <v>0</v>
      </c>
      <c r="AF11" s="149">
        <f>SUMIFS('Transaction List - Final Report'!$M$10:$M$115,'Transaction List - Final Report'!$D$10:$D$115,'Budget &amp; Fin Report'!AF$9,'Transaction List - Final Report'!$B$10:$B$115,'Budget &amp; Fin Report'!$B11)</f>
        <v>0</v>
      </c>
      <c r="AG11" s="149">
        <f>SUMIFS('Transaction List - Final Report'!$M$10:$M$115,'Transaction List - Final Report'!$D$10:$D$115,'Budget &amp; Fin Report'!AG$9,'Transaction List - Final Report'!$B$10:$B$115,'Budget &amp; Fin Report'!$B11)</f>
        <v>0</v>
      </c>
      <c r="AH11" s="94">
        <f>SUMIFS('Transaction List - Final Report'!$M$10:$M$115,'Transaction List - Final Report'!$D$10:$D$115,'Budget &amp; Fin Report'!AH$9,'Transaction List - Final Report'!$B$10:$B$115,'Budget &amp; Fin Report'!$B11)</f>
        <v>0</v>
      </c>
      <c r="AI11" s="94">
        <f t="shared" ref="AI11:AI20" si="8">SUM(AC11:AH11)</f>
        <v>12000</v>
      </c>
      <c r="AJ11" s="192">
        <f t="shared" ref="AJ11:AJ25" si="9">AI11/I11</f>
        <v>0.3</v>
      </c>
    </row>
    <row r="12" spans="1:36" ht="15">
      <c r="B12" s="225" t="s">
        <v>158</v>
      </c>
      <c r="C12" s="226" t="s">
        <v>159</v>
      </c>
      <c r="D12" s="227" t="s">
        <v>154</v>
      </c>
      <c r="E12" s="227">
        <v>2</v>
      </c>
      <c r="F12" s="228">
        <v>4000</v>
      </c>
      <c r="G12" s="227">
        <v>10</v>
      </c>
      <c r="H12" s="229">
        <v>1</v>
      </c>
      <c r="I12" s="152">
        <f t="shared" si="3"/>
        <v>80000</v>
      </c>
      <c r="J12" s="141"/>
      <c r="K12" s="93">
        <f>SUMIFS('Transaction List - Int Report 1'!$M$10:$M$115,'Transaction List - Int Report 1'!$D$10:$D$115,'Budget &amp; Fin Report'!K$9,'Transaction List - Int Report 1'!$B$10:$B$115,'Budget &amp; Fin Report'!$B12)</f>
        <v>0</v>
      </c>
      <c r="L12" s="94">
        <f>SUMIFS('Transaction List - Int Report 1'!$M$10:$M$115,'Transaction List - Int Report 1'!$D$10:$D$115,'Budget &amp; Fin Report'!L$9,'Transaction List - Int Report 1'!$B$10:$B$115,'Budget &amp; Fin Report'!$B12)</f>
        <v>0</v>
      </c>
      <c r="M12" s="149">
        <f>SUMIFS('Transaction List - Int Report 1'!$M$10:$M$115,'Transaction List - Int Report 1'!$D$10:$D$115,'Budget &amp; Fin Report'!M$9,'Transaction List - Int Report 1'!$B$10:$B$115,'Budget &amp; Fin Report'!$B12)</f>
        <v>2000</v>
      </c>
      <c r="N12" s="149">
        <f>SUMIFS('Transaction List - Int Report 1'!$M$10:$M$115,'Transaction List - Int Report 1'!$D$10:$D$115,'Budget &amp; Fin Report'!N$9,'Transaction List - Int Report 1'!$B$10:$B$115,'Budget &amp; Fin Report'!$B12)</f>
        <v>0</v>
      </c>
      <c r="O12" s="149">
        <f>SUMIFS('Transaction List - Int Report 1'!$M$10:$M$115,'Transaction List - Int Report 1'!$D$10:$D$115,'Budget &amp; Fin Report'!O$9,'Transaction List - Int Report 1'!$B$10:$B$115,'Budget &amp; Fin Report'!$B12)</f>
        <v>0</v>
      </c>
      <c r="P12" s="94">
        <f>SUMIFS('Transaction List - Int Report 1'!$M$10:$M$115,'Transaction List - Int Report 1'!$D$10:$D$115,'Budget &amp; Fin Report'!P$9,'Transaction List - Int Report 1'!$B$10:$B$115,'Budget &amp; Fin Report'!$B12)</f>
        <v>0</v>
      </c>
      <c r="Q12" s="94">
        <f t="shared" si="4"/>
        <v>2000</v>
      </c>
      <c r="R12" s="192">
        <f t="shared" si="5"/>
        <v>2.5000000000000001E-2</v>
      </c>
      <c r="T12" s="93">
        <f>SUMIFS('Transaction List - Int Report 2'!$M$10:$M$115,'Transaction List - Int Report 2'!$D$10:$D$115,'Budget &amp; Fin Report'!T$9,'Transaction List - Int Report 2'!$B$10:$B$115,'Budget &amp; Fin Report'!$B12)</f>
        <v>0</v>
      </c>
      <c r="U12" s="94">
        <f>SUMIFS('Transaction List - Int Report 2'!$M$10:$M$115,'Transaction List - Int Report 2'!$D$10:$D$115,'Budget &amp; Fin Report'!U$9,'Transaction List - Int Report 2'!$B$10:$B$115,'Budget &amp; Fin Report'!$B12)</f>
        <v>0</v>
      </c>
      <c r="V12" s="149">
        <f>SUMIFS('Transaction List - Int Report 2'!$M$10:$M$115,'Transaction List - Int Report 2'!$D$10:$D$115,'Budget &amp; Fin Report'!V$9,'Transaction List - Int Report 2'!$B$10:$B$115,'Budget &amp; Fin Report'!$B12)</f>
        <v>2000</v>
      </c>
      <c r="W12" s="149">
        <f>SUMIFS('Transaction List - Int Report 2'!$M$10:$M$115,'Transaction List - Int Report 2'!$D$10:$D$115,'Budget &amp; Fin Report'!W$9,'Transaction List - Int Report 2'!$B$10:$B$115,'Budget &amp; Fin Report'!$B12)</f>
        <v>0</v>
      </c>
      <c r="X12" s="149">
        <f>SUMIFS('Transaction List - Int Report 2'!$M$10:$M$115,'Transaction List - Int Report 2'!$D$10:$D$115,'Budget &amp; Fin Report'!X$9,'Transaction List - Int Report 2'!$B$10:$B$115,'Budget &amp; Fin Report'!$B12)</f>
        <v>0</v>
      </c>
      <c r="Y12" s="94">
        <f>SUMIFS('Transaction List - Int Report 2'!$M$10:$M$115,'Transaction List - Int Report 2'!$D$10:$D$115,'Budget &amp; Fin Report'!Y$9,'Transaction List - Int Report 2'!$B$10:$B$115,'Budget &amp; Fin Report'!$B12)</f>
        <v>0</v>
      </c>
      <c r="Z12" s="94">
        <f t="shared" si="6"/>
        <v>2000</v>
      </c>
      <c r="AA12" s="192">
        <f t="shared" si="7"/>
        <v>2.5000000000000001E-2</v>
      </c>
      <c r="AC12" s="93">
        <f>SUMIFS('Transaction List - Final Report'!$M$10:$M$115,'Transaction List - Final Report'!$D$10:$D$115,'Budget &amp; Fin Report'!AC$9,'Transaction List - Final Report'!$B$10:$B$115,'Budget &amp; Fin Report'!$B12)</f>
        <v>0</v>
      </c>
      <c r="AD12" s="94">
        <f>SUMIFS('Transaction List - Final Report'!$M$10:$M$115,'Transaction List - Final Report'!$D$10:$D$115,'Budget &amp; Fin Report'!AD$9,'Transaction List - Final Report'!$B$10:$B$115,'Budget &amp; Fin Report'!$B12)</f>
        <v>0</v>
      </c>
      <c r="AE12" s="149">
        <f>SUMIFS('Transaction List - Final Report'!$M$10:$M$115,'Transaction List - Final Report'!$D$10:$D$115,'Budget &amp; Fin Report'!AE$9,'Transaction List - Final Report'!$B$10:$B$115,'Budget &amp; Fin Report'!$B12)</f>
        <v>2000</v>
      </c>
      <c r="AF12" s="149">
        <f>SUMIFS('Transaction List - Final Report'!$M$10:$M$115,'Transaction List - Final Report'!$D$10:$D$115,'Budget &amp; Fin Report'!AF$9,'Transaction List - Final Report'!$B$10:$B$115,'Budget &amp; Fin Report'!$B12)</f>
        <v>0</v>
      </c>
      <c r="AG12" s="149">
        <f>SUMIFS('Transaction List - Final Report'!$M$10:$M$115,'Transaction List - Final Report'!$D$10:$D$115,'Budget &amp; Fin Report'!AG$9,'Transaction List - Final Report'!$B$10:$B$115,'Budget &amp; Fin Report'!$B12)</f>
        <v>0</v>
      </c>
      <c r="AH12" s="94">
        <f>SUMIFS('Transaction List - Final Report'!$M$10:$M$115,'Transaction List - Final Report'!$D$10:$D$115,'Budget &amp; Fin Report'!AH$9,'Transaction List - Final Report'!$B$10:$B$115,'Budget &amp; Fin Report'!$B12)</f>
        <v>0</v>
      </c>
      <c r="AI12" s="94">
        <f t="shared" si="8"/>
        <v>2000</v>
      </c>
      <c r="AJ12" s="192">
        <f t="shared" si="9"/>
        <v>2.5000000000000001E-2</v>
      </c>
    </row>
    <row r="13" spans="1:36" ht="15">
      <c r="B13" s="225" t="s">
        <v>160</v>
      </c>
      <c r="C13" s="226"/>
      <c r="D13" s="227"/>
      <c r="E13" s="227"/>
      <c r="F13" s="228"/>
      <c r="G13" s="227"/>
      <c r="H13" s="229"/>
      <c r="I13" s="152">
        <f>E13*F13*G13*H13</f>
        <v>0</v>
      </c>
      <c r="J13" s="141"/>
      <c r="K13" s="93">
        <f>SUMIFS('Transaction List - Int Report 1'!$M$10:$M$115,'Transaction List - Int Report 1'!$D$10:$D$115,'Budget &amp; Fin Report'!K$9,'Transaction List - Int Report 1'!$B$10:$B$115,'Budget &amp; Fin Report'!$B13)</f>
        <v>0</v>
      </c>
      <c r="L13" s="94">
        <f>SUMIFS('Transaction List - Int Report 1'!$M$10:$M$115,'Transaction List - Int Report 1'!$D$10:$D$115,'Budget &amp; Fin Report'!L$9,'Transaction List - Int Report 1'!$B$10:$B$115,'Budget &amp; Fin Report'!$B13)</f>
        <v>0</v>
      </c>
      <c r="M13" s="149">
        <f>SUMIFS('Transaction List - Int Report 1'!$M$10:$M$115,'Transaction List - Int Report 1'!$D$10:$D$115,'Budget &amp; Fin Report'!M$9,'Transaction List - Int Report 1'!$B$10:$B$115,'Budget &amp; Fin Report'!$B13)</f>
        <v>0</v>
      </c>
      <c r="N13" s="149">
        <f>SUMIFS('Transaction List - Int Report 1'!$M$10:$M$115,'Transaction List - Int Report 1'!$D$10:$D$115,'Budget &amp; Fin Report'!N$9,'Transaction List - Int Report 1'!$B$10:$B$115,'Budget &amp; Fin Report'!$B13)</f>
        <v>0</v>
      </c>
      <c r="O13" s="149">
        <f>SUMIFS('Transaction List - Int Report 1'!$M$10:$M$115,'Transaction List - Int Report 1'!$D$10:$D$115,'Budget &amp; Fin Report'!O$9,'Transaction List - Int Report 1'!$B$10:$B$115,'Budget &amp; Fin Report'!$B13)</f>
        <v>0</v>
      </c>
      <c r="P13" s="94">
        <f>SUMIFS('Transaction List - Int Report 1'!$M$10:$M$115,'Transaction List - Int Report 1'!$D$10:$D$115,'Budget &amp; Fin Report'!P$9,'Transaction List - Int Report 1'!$B$10:$B$115,'Budget &amp; Fin Report'!$B13)</f>
        <v>0</v>
      </c>
      <c r="Q13" s="94">
        <f t="shared" si="4"/>
        <v>0</v>
      </c>
      <c r="R13" s="194" t="e">
        <f t="shared" si="5"/>
        <v>#DIV/0!</v>
      </c>
      <c r="T13" s="93">
        <f>SUMIFS('Transaction List - Int Report 2'!$M$10:$M$115,'Transaction List - Int Report 2'!$D$10:$D$115,'Budget &amp; Fin Report'!T$9,'Transaction List - Int Report 2'!$B$10:$B$115,'Budget &amp; Fin Report'!$B13)</f>
        <v>0</v>
      </c>
      <c r="U13" s="94">
        <f>SUMIFS('Transaction List - Int Report 2'!$M$10:$M$115,'Transaction List - Int Report 2'!$D$10:$D$115,'Budget &amp; Fin Report'!U$9,'Transaction List - Int Report 2'!$B$10:$B$115,'Budget &amp; Fin Report'!$B13)</f>
        <v>0</v>
      </c>
      <c r="V13" s="149">
        <f>SUMIFS('Transaction List - Int Report 2'!$M$10:$M$115,'Transaction List - Int Report 2'!$D$10:$D$115,'Budget &amp; Fin Report'!V$9,'Transaction List - Int Report 2'!$B$10:$B$115,'Budget &amp; Fin Report'!$B13)</f>
        <v>0</v>
      </c>
      <c r="W13" s="149">
        <f>SUMIFS('Transaction List - Int Report 2'!$M$10:$M$115,'Transaction List - Int Report 2'!$D$10:$D$115,'Budget &amp; Fin Report'!W$9,'Transaction List - Int Report 2'!$B$10:$B$115,'Budget &amp; Fin Report'!$B13)</f>
        <v>0</v>
      </c>
      <c r="X13" s="149">
        <f>SUMIFS('Transaction List - Int Report 2'!$M$10:$M$115,'Transaction List - Int Report 2'!$D$10:$D$115,'Budget &amp; Fin Report'!X$9,'Transaction List - Int Report 2'!$B$10:$B$115,'Budget &amp; Fin Report'!$B13)</f>
        <v>0</v>
      </c>
      <c r="Y13" s="94">
        <f>SUMIFS('Transaction List - Int Report 2'!$M$10:$M$115,'Transaction List - Int Report 2'!$D$10:$D$115,'Budget &amp; Fin Report'!Y$9,'Transaction List - Int Report 2'!$B$10:$B$115,'Budget &amp; Fin Report'!$B13)</f>
        <v>0</v>
      </c>
      <c r="Z13" s="94">
        <f t="shared" si="6"/>
        <v>0</v>
      </c>
      <c r="AA13" s="192" t="e">
        <f t="shared" si="7"/>
        <v>#DIV/0!</v>
      </c>
      <c r="AC13" s="93">
        <f>SUMIFS('Transaction List - Final Report'!$M$10:$M$115,'Transaction List - Final Report'!$D$10:$D$115,'Budget &amp; Fin Report'!AC$9,'Transaction List - Final Report'!$B$10:$B$115,'Budget &amp; Fin Report'!$B13)</f>
        <v>0</v>
      </c>
      <c r="AD13" s="94">
        <f>SUMIFS('Transaction List - Final Report'!$M$10:$M$115,'Transaction List - Final Report'!$D$10:$D$115,'Budget &amp; Fin Report'!AD$9,'Transaction List - Final Report'!$B$10:$B$115,'Budget &amp; Fin Report'!$B13)</f>
        <v>0</v>
      </c>
      <c r="AE13" s="149">
        <f>SUMIFS('Transaction List - Final Report'!$M$10:$M$115,'Transaction List - Final Report'!$D$10:$D$115,'Budget &amp; Fin Report'!AE$9,'Transaction List - Final Report'!$B$10:$B$115,'Budget &amp; Fin Report'!$B13)</f>
        <v>0</v>
      </c>
      <c r="AF13" s="149">
        <f>SUMIFS('Transaction List - Final Report'!$M$10:$M$115,'Transaction List - Final Report'!$D$10:$D$115,'Budget &amp; Fin Report'!AF$9,'Transaction List - Final Report'!$B$10:$B$115,'Budget &amp; Fin Report'!$B13)</f>
        <v>0</v>
      </c>
      <c r="AG13" s="149">
        <f>SUMIFS('Transaction List - Final Report'!$M$10:$M$115,'Transaction List - Final Report'!$D$10:$D$115,'Budget &amp; Fin Report'!AG$9,'Transaction List - Final Report'!$B$10:$B$115,'Budget &amp; Fin Report'!$B13)</f>
        <v>0</v>
      </c>
      <c r="AH13" s="94">
        <f>SUMIFS('Transaction List - Final Report'!$M$10:$M$115,'Transaction List - Final Report'!$D$10:$D$115,'Budget &amp; Fin Report'!AH$9,'Transaction List - Final Report'!$B$10:$B$115,'Budget &amp; Fin Report'!$B13)</f>
        <v>0</v>
      </c>
      <c r="AI13" s="94">
        <f t="shared" si="8"/>
        <v>0</v>
      </c>
      <c r="AJ13" s="194" t="e">
        <f t="shared" si="9"/>
        <v>#DIV/0!</v>
      </c>
    </row>
    <row r="14" spans="1:36" ht="15">
      <c r="B14" s="225" t="s">
        <v>161</v>
      </c>
      <c r="C14" s="226"/>
      <c r="D14" s="227"/>
      <c r="E14" s="227"/>
      <c r="F14" s="228"/>
      <c r="G14" s="227"/>
      <c r="H14" s="229"/>
      <c r="I14" s="152">
        <f t="shared" si="3"/>
        <v>0</v>
      </c>
      <c r="J14" s="141"/>
      <c r="K14" s="93">
        <f>SUMIFS('Transaction List - Int Report 1'!$M$10:$M$115,'Transaction List - Int Report 1'!$D$10:$D$115,'Budget &amp; Fin Report'!K$9,'Transaction List - Int Report 1'!$B$10:$B$115,'Budget &amp; Fin Report'!$B14)</f>
        <v>0</v>
      </c>
      <c r="L14" s="94">
        <f>SUMIFS('Transaction List - Int Report 1'!$M$10:$M$115,'Transaction List - Int Report 1'!$D$10:$D$115,'Budget &amp; Fin Report'!L$9,'Transaction List - Int Report 1'!$B$10:$B$115,'Budget &amp; Fin Report'!$B14)</f>
        <v>0</v>
      </c>
      <c r="M14" s="149">
        <f>SUMIFS('Transaction List - Int Report 1'!$M$10:$M$115,'Transaction List - Int Report 1'!$D$10:$D$115,'Budget &amp; Fin Report'!M$9,'Transaction List - Int Report 1'!$B$10:$B$115,'Budget &amp; Fin Report'!$B14)</f>
        <v>0</v>
      </c>
      <c r="N14" s="149">
        <f>SUMIFS('Transaction List - Int Report 1'!$M$10:$M$115,'Transaction List - Int Report 1'!$D$10:$D$115,'Budget &amp; Fin Report'!N$9,'Transaction List - Int Report 1'!$B$10:$B$115,'Budget &amp; Fin Report'!$B14)</f>
        <v>0</v>
      </c>
      <c r="O14" s="149">
        <f>SUMIFS('Transaction List - Int Report 1'!$M$10:$M$115,'Transaction List - Int Report 1'!$D$10:$D$115,'Budget &amp; Fin Report'!O$9,'Transaction List - Int Report 1'!$B$10:$B$115,'Budget &amp; Fin Report'!$B14)</f>
        <v>0</v>
      </c>
      <c r="P14" s="94">
        <f>SUMIFS('Transaction List - Int Report 1'!$M$10:$M$115,'Transaction List - Int Report 1'!$D$10:$D$115,'Budget &amp; Fin Report'!P$9,'Transaction List - Int Report 1'!$B$10:$B$115,'Budget &amp; Fin Report'!$B14)</f>
        <v>0</v>
      </c>
      <c r="Q14" s="94">
        <f t="shared" si="4"/>
        <v>0</v>
      </c>
      <c r="R14" s="194" t="e">
        <f t="shared" si="5"/>
        <v>#DIV/0!</v>
      </c>
      <c r="T14" s="93">
        <f>SUMIFS('Transaction List - Int Report 2'!$M$10:$M$115,'Transaction List - Int Report 2'!$D$10:$D$115,'Budget &amp; Fin Report'!T$9,'Transaction List - Int Report 2'!$B$10:$B$115,'Budget &amp; Fin Report'!$B14)</f>
        <v>0</v>
      </c>
      <c r="U14" s="94">
        <f>SUMIFS('Transaction List - Int Report 2'!$M$10:$M$115,'Transaction List - Int Report 2'!$D$10:$D$115,'Budget &amp; Fin Report'!U$9,'Transaction List - Int Report 2'!$B$10:$B$115,'Budget &amp; Fin Report'!$B14)</f>
        <v>0</v>
      </c>
      <c r="V14" s="149">
        <f>SUMIFS('Transaction List - Int Report 2'!$M$10:$M$115,'Transaction List - Int Report 2'!$D$10:$D$115,'Budget &amp; Fin Report'!V$9,'Transaction List - Int Report 2'!$B$10:$B$115,'Budget &amp; Fin Report'!$B14)</f>
        <v>0</v>
      </c>
      <c r="W14" s="149">
        <f>SUMIFS('Transaction List - Int Report 2'!$M$10:$M$115,'Transaction List - Int Report 2'!$D$10:$D$115,'Budget &amp; Fin Report'!W$9,'Transaction List - Int Report 2'!$B$10:$B$115,'Budget &amp; Fin Report'!$B14)</f>
        <v>0</v>
      </c>
      <c r="X14" s="149">
        <f>SUMIFS('Transaction List - Int Report 2'!$M$10:$M$115,'Transaction List - Int Report 2'!$D$10:$D$115,'Budget &amp; Fin Report'!X$9,'Transaction List - Int Report 2'!$B$10:$B$115,'Budget &amp; Fin Report'!$B14)</f>
        <v>0</v>
      </c>
      <c r="Y14" s="94">
        <f>SUMIFS('Transaction List - Int Report 2'!$M$10:$M$115,'Transaction List - Int Report 2'!$D$10:$D$115,'Budget &amp; Fin Report'!Y$9,'Transaction List - Int Report 2'!$B$10:$B$115,'Budget &amp; Fin Report'!$B14)</f>
        <v>0</v>
      </c>
      <c r="Z14" s="94">
        <f t="shared" si="6"/>
        <v>0</v>
      </c>
      <c r="AA14" s="192" t="e">
        <f t="shared" si="7"/>
        <v>#DIV/0!</v>
      </c>
      <c r="AC14" s="93">
        <f>SUMIFS('Transaction List - Final Report'!$M$10:$M$115,'Transaction List - Final Report'!$D$10:$D$115,'Budget &amp; Fin Report'!AC$9,'Transaction List - Final Report'!$B$10:$B$115,'Budget &amp; Fin Report'!$B14)</f>
        <v>0</v>
      </c>
      <c r="AD14" s="94">
        <f>SUMIFS('Transaction List - Final Report'!$M$10:$M$115,'Transaction List - Final Report'!$D$10:$D$115,'Budget &amp; Fin Report'!AD$9,'Transaction List - Final Report'!$B$10:$B$115,'Budget &amp; Fin Report'!$B14)</f>
        <v>0</v>
      </c>
      <c r="AE14" s="149">
        <f>SUMIFS('Transaction List - Final Report'!$M$10:$M$115,'Transaction List - Final Report'!$D$10:$D$115,'Budget &amp; Fin Report'!AE$9,'Transaction List - Final Report'!$B$10:$B$115,'Budget &amp; Fin Report'!$B14)</f>
        <v>0</v>
      </c>
      <c r="AF14" s="149">
        <f>SUMIFS('Transaction List - Final Report'!$M$10:$M$115,'Transaction List - Final Report'!$D$10:$D$115,'Budget &amp; Fin Report'!AF$9,'Transaction List - Final Report'!$B$10:$B$115,'Budget &amp; Fin Report'!$B14)</f>
        <v>0</v>
      </c>
      <c r="AG14" s="149">
        <f>SUMIFS('Transaction List - Final Report'!$M$10:$M$115,'Transaction List - Final Report'!$D$10:$D$115,'Budget &amp; Fin Report'!AG$9,'Transaction List - Final Report'!$B$10:$B$115,'Budget &amp; Fin Report'!$B14)</f>
        <v>0</v>
      </c>
      <c r="AH14" s="94">
        <f>SUMIFS('Transaction List - Final Report'!$M$10:$M$115,'Transaction List - Final Report'!$D$10:$D$115,'Budget &amp; Fin Report'!AH$9,'Transaction List - Final Report'!$B$10:$B$115,'Budget &amp; Fin Report'!$B14)</f>
        <v>0</v>
      </c>
      <c r="AI14" s="94">
        <f t="shared" si="8"/>
        <v>0</v>
      </c>
      <c r="AJ14" s="194" t="e">
        <f t="shared" si="9"/>
        <v>#DIV/0!</v>
      </c>
    </row>
    <row r="15" spans="1:36" ht="15">
      <c r="B15" s="225" t="s">
        <v>162</v>
      </c>
      <c r="C15" s="226"/>
      <c r="D15" s="227"/>
      <c r="E15" s="227"/>
      <c r="F15" s="228"/>
      <c r="G15" s="227"/>
      <c r="H15" s="229"/>
      <c r="I15" s="152">
        <f>E15*F15*G15*H15</f>
        <v>0</v>
      </c>
      <c r="J15" s="141"/>
      <c r="K15" s="93">
        <f>SUMIFS('Transaction List - Int Report 1'!$M$10:$M$115,'Transaction List - Int Report 1'!$D$10:$D$115,'Budget &amp; Fin Report'!K$9,'Transaction List - Int Report 1'!$B$10:$B$115,'Budget &amp; Fin Report'!$B15)</f>
        <v>0</v>
      </c>
      <c r="L15" s="94">
        <f>SUMIFS('Transaction List - Int Report 1'!$M$10:$M$115,'Transaction List - Int Report 1'!$D$10:$D$115,'Budget &amp; Fin Report'!L$9,'Transaction List - Int Report 1'!$B$10:$B$115,'Budget &amp; Fin Report'!$B15)</f>
        <v>0</v>
      </c>
      <c r="M15" s="149">
        <f>SUMIFS('Transaction List - Int Report 1'!$M$10:$M$115,'Transaction List - Int Report 1'!$D$10:$D$115,'Budget &amp; Fin Report'!M$9,'Transaction List - Int Report 1'!$B$10:$B$115,'Budget &amp; Fin Report'!$B15)</f>
        <v>0</v>
      </c>
      <c r="N15" s="149">
        <f>SUMIFS('Transaction List - Int Report 1'!$M$10:$M$115,'Transaction List - Int Report 1'!$D$10:$D$115,'Budget &amp; Fin Report'!N$9,'Transaction List - Int Report 1'!$B$10:$B$115,'Budget &amp; Fin Report'!$B15)</f>
        <v>0</v>
      </c>
      <c r="O15" s="149">
        <f>SUMIFS('Transaction List - Int Report 1'!$M$10:$M$115,'Transaction List - Int Report 1'!$D$10:$D$115,'Budget &amp; Fin Report'!O$9,'Transaction List - Int Report 1'!$B$10:$B$115,'Budget &amp; Fin Report'!$B15)</f>
        <v>0</v>
      </c>
      <c r="P15" s="94">
        <f>SUMIFS('Transaction List - Int Report 1'!$M$10:$M$115,'Transaction List - Int Report 1'!$D$10:$D$115,'Budget &amp; Fin Report'!P$9,'Transaction List - Int Report 1'!$B$10:$B$115,'Budget &amp; Fin Report'!$B15)</f>
        <v>0</v>
      </c>
      <c r="Q15" s="94">
        <f t="shared" si="4"/>
        <v>0</v>
      </c>
      <c r="R15" s="194" t="e">
        <f t="shared" si="5"/>
        <v>#DIV/0!</v>
      </c>
      <c r="T15" s="93">
        <f>SUMIFS('Transaction List - Int Report 2'!$M$10:$M$115,'Transaction List - Int Report 2'!$D$10:$D$115,'Budget &amp; Fin Report'!T$9,'Transaction List - Int Report 2'!$B$10:$B$115,'Budget &amp; Fin Report'!$B15)</f>
        <v>0</v>
      </c>
      <c r="U15" s="94">
        <f>SUMIFS('Transaction List - Int Report 2'!$M$10:$M$115,'Transaction List - Int Report 2'!$D$10:$D$115,'Budget &amp; Fin Report'!U$9,'Transaction List - Int Report 2'!$B$10:$B$115,'Budget &amp; Fin Report'!$B15)</f>
        <v>0</v>
      </c>
      <c r="V15" s="149">
        <f>SUMIFS('Transaction List - Int Report 2'!$M$10:$M$115,'Transaction List - Int Report 2'!$D$10:$D$115,'Budget &amp; Fin Report'!V$9,'Transaction List - Int Report 2'!$B$10:$B$115,'Budget &amp; Fin Report'!$B15)</f>
        <v>0</v>
      </c>
      <c r="W15" s="149">
        <f>SUMIFS('Transaction List - Int Report 2'!$M$10:$M$115,'Transaction List - Int Report 2'!$D$10:$D$115,'Budget &amp; Fin Report'!W$9,'Transaction List - Int Report 2'!$B$10:$B$115,'Budget &amp; Fin Report'!$B15)</f>
        <v>0</v>
      </c>
      <c r="X15" s="149">
        <f>SUMIFS('Transaction List - Int Report 2'!$M$10:$M$115,'Transaction List - Int Report 2'!$D$10:$D$115,'Budget &amp; Fin Report'!X$9,'Transaction List - Int Report 2'!$B$10:$B$115,'Budget &amp; Fin Report'!$B15)</f>
        <v>0</v>
      </c>
      <c r="Y15" s="94">
        <f>SUMIFS('Transaction List - Int Report 2'!$M$10:$M$115,'Transaction List - Int Report 2'!$D$10:$D$115,'Budget &amp; Fin Report'!Y$9,'Transaction List - Int Report 2'!$B$10:$B$115,'Budget &amp; Fin Report'!$B15)</f>
        <v>0</v>
      </c>
      <c r="Z15" s="94">
        <f t="shared" si="6"/>
        <v>0</v>
      </c>
      <c r="AA15" s="192" t="e">
        <f t="shared" si="7"/>
        <v>#DIV/0!</v>
      </c>
      <c r="AC15" s="93">
        <f>SUMIFS('Transaction List - Final Report'!$M$10:$M$115,'Transaction List - Final Report'!$D$10:$D$115,'Budget &amp; Fin Report'!AC$9,'Transaction List - Final Report'!$B$10:$B$115,'Budget &amp; Fin Report'!$B15)</f>
        <v>0</v>
      </c>
      <c r="AD15" s="94">
        <f>SUMIFS('Transaction List - Final Report'!$M$10:$M$115,'Transaction List - Final Report'!$D$10:$D$115,'Budget &amp; Fin Report'!AD$9,'Transaction List - Final Report'!$B$10:$B$115,'Budget &amp; Fin Report'!$B15)</f>
        <v>0</v>
      </c>
      <c r="AE15" s="149">
        <f>SUMIFS('Transaction List - Final Report'!$M$10:$M$115,'Transaction List - Final Report'!$D$10:$D$115,'Budget &amp; Fin Report'!AE$9,'Transaction List - Final Report'!$B$10:$B$115,'Budget &amp; Fin Report'!$B15)</f>
        <v>0</v>
      </c>
      <c r="AF15" s="149">
        <f>SUMIFS('Transaction List - Final Report'!$M$10:$M$115,'Transaction List - Final Report'!$D$10:$D$115,'Budget &amp; Fin Report'!AF$9,'Transaction List - Final Report'!$B$10:$B$115,'Budget &amp; Fin Report'!$B15)</f>
        <v>0</v>
      </c>
      <c r="AG15" s="149">
        <f>SUMIFS('Transaction List - Final Report'!$M$10:$M$115,'Transaction List - Final Report'!$D$10:$D$115,'Budget &amp; Fin Report'!AG$9,'Transaction List - Final Report'!$B$10:$B$115,'Budget &amp; Fin Report'!$B15)</f>
        <v>0</v>
      </c>
      <c r="AH15" s="94">
        <f>SUMIFS('Transaction List - Final Report'!$M$10:$M$115,'Transaction List - Final Report'!$D$10:$D$115,'Budget &amp; Fin Report'!AH$9,'Transaction List - Final Report'!$B$10:$B$115,'Budget &amp; Fin Report'!$B15)</f>
        <v>0</v>
      </c>
      <c r="AI15" s="94">
        <f t="shared" si="8"/>
        <v>0</v>
      </c>
      <c r="AJ15" s="194" t="e">
        <f t="shared" si="9"/>
        <v>#DIV/0!</v>
      </c>
    </row>
    <row r="16" spans="1:36" ht="15">
      <c r="B16" s="225" t="s">
        <v>163</v>
      </c>
      <c r="C16" s="226"/>
      <c r="D16" s="227"/>
      <c r="E16" s="227"/>
      <c r="F16" s="228"/>
      <c r="G16" s="227"/>
      <c r="H16" s="229"/>
      <c r="I16" s="152">
        <f t="shared" si="3"/>
        <v>0</v>
      </c>
      <c r="J16" s="141"/>
      <c r="K16" s="93">
        <f>SUMIFS('Transaction List - Int Report 1'!$M$10:$M$115,'Transaction List - Int Report 1'!$D$10:$D$115,'Budget &amp; Fin Report'!K$9,'Transaction List - Int Report 1'!$B$10:$B$115,'Budget &amp; Fin Report'!$B16)</f>
        <v>0</v>
      </c>
      <c r="L16" s="94">
        <f>SUMIFS('Transaction List - Int Report 1'!$M$10:$M$115,'Transaction List - Int Report 1'!$D$10:$D$115,'Budget &amp; Fin Report'!L$9,'Transaction List - Int Report 1'!$B$10:$B$115,'Budget &amp; Fin Report'!$B16)</f>
        <v>0</v>
      </c>
      <c r="M16" s="149">
        <f>SUMIFS('Transaction List - Int Report 1'!$M$10:$M$115,'Transaction List - Int Report 1'!$D$10:$D$115,'Budget &amp; Fin Report'!M$9,'Transaction List - Int Report 1'!$B$10:$B$115,'Budget &amp; Fin Report'!$B16)</f>
        <v>0</v>
      </c>
      <c r="N16" s="149">
        <f>SUMIFS('Transaction List - Int Report 1'!$M$10:$M$115,'Transaction List - Int Report 1'!$D$10:$D$115,'Budget &amp; Fin Report'!N$9,'Transaction List - Int Report 1'!$B$10:$B$115,'Budget &amp; Fin Report'!$B16)</f>
        <v>0</v>
      </c>
      <c r="O16" s="149">
        <f>SUMIFS('Transaction List - Int Report 1'!$M$10:$M$115,'Transaction List - Int Report 1'!$D$10:$D$115,'Budget &amp; Fin Report'!O$9,'Transaction List - Int Report 1'!$B$10:$B$115,'Budget &amp; Fin Report'!$B16)</f>
        <v>0</v>
      </c>
      <c r="P16" s="94">
        <f>SUMIFS('Transaction List - Int Report 1'!$M$10:$M$115,'Transaction List - Int Report 1'!$D$10:$D$115,'Budget &amp; Fin Report'!P$9,'Transaction List - Int Report 1'!$B$10:$B$115,'Budget &amp; Fin Report'!$B16)</f>
        <v>0</v>
      </c>
      <c r="Q16" s="94">
        <f t="shared" si="4"/>
        <v>0</v>
      </c>
      <c r="R16" s="194" t="e">
        <f t="shared" si="5"/>
        <v>#DIV/0!</v>
      </c>
      <c r="T16" s="93">
        <f>SUMIFS('Transaction List - Int Report 2'!$M$10:$M$115,'Transaction List - Int Report 2'!$D$10:$D$115,'Budget &amp; Fin Report'!T$9,'Transaction List - Int Report 2'!$B$10:$B$115,'Budget &amp; Fin Report'!$B16)</f>
        <v>0</v>
      </c>
      <c r="U16" s="94">
        <f>SUMIFS('Transaction List - Int Report 2'!$M$10:$M$115,'Transaction List - Int Report 2'!$D$10:$D$115,'Budget &amp; Fin Report'!U$9,'Transaction List - Int Report 2'!$B$10:$B$115,'Budget &amp; Fin Report'!$B16)</f>
        <v>0</v>
      </c>
      <c r="V16" s="149">
        <f>SUMIFS('Transaction List - Int Report 2'!$M$10:$M$115,'Transaction List - Int Report 2'!$D$10:$D$115,'Budget &amp; Fin Report'!V$9,'Transaction List - Int Report 2'!$B$10:$B$115,'Budget &amp; Fin Report'!$B16)</f>
        <v>0</v>
      </c>
      <c r="W16" s="149">
        <f>SUMIFS('Transaction List - Int Report 2'!$M$10:$M$115,'Transaction List - Int Report 2'!$D$10:$D$115,'Budget &amp; Fin Report'!W$9,'Transaction List - Int Report 2'!$B$10:$B$115,'Budget &amp; Fin Report'!$B16)</f>
        <v>0</v>
      </c>
      <c r="X16" s="149">
        <f>SUMIFS('Transaction List - Int Report 2'!$M$10:$M$115,'Transaction List - Int Report 2'!$D$10:$D$115,'Budget &amp; Fin Report'!X$9,'Transaction List - Int Report 2'!$B$10:$B$115,'Budget &amp; Fin Report'!$B16)</f>
        <v>0</v>
      </c>
      <c r="Y16" s="94">
        <f>SUMIFS('Transaction List - Int Report 2'!$M$10:$M$115,'Transaction List - Int Report 2'!$D$10:$D$115,'Budget &amp; Fin Report'!Y$9,'Transaction List - Int Report 2'!$B$10:$B$115,'Budget &amp; Fin Report'!$B16)</f>
        <v>0</v>
      </c>
      <c r="Z16" s="94">
        <f t="shared" si="6"/>
        <v>0</v>
      </c>
      <c r="AA16" s="192" t="e">
        <f t="shared" si="7"/>
        <v>#DIV/0!</v>
      </c>
      <c r="AC16" s="93">
        <f>SUMIFS('Transaction List - Final Report'!$M$10:$M$115,'Transaction List - Final Report'!$D$10:$D$115,'Budget &amp; Fin Report'!AC$9,'Transaction List - Final Report'!$B$10:$B$115,'Budget &amp; Fin Report'!$B16)</f>
        <v>0</v>
      </c>
      <c r="AD16" s="94">
        <f>SUMIFS('Transaction List - Final Report'!$M$10:$M$115,'Transaction List - Final Report'!$D$10:$D$115,'Budget &amp; Fin Report'!AD$9,'Transaction List - Final Report'!$B$10:$B$115,'Budget &amp; Fin Report'!$B16)</f>
        <v>0</v>
      </c>
      <c r="AE16" s="149">
        <f>SUMIFS('Transaction List - Final Report'!$M$10:$M$115,'Transaction List - Final Report'!$D$10:$D$115,'Budget &amp; Fin Report'!AE$9,'Transaction List - Final Report'!$B$10:$B$115,'Budget &amp; Fin Report'!$B16)</f>
        <v>0</v>
      </c>
      <c r="AF16" s="149">
        <f>SUMIFS('Transaction List - Final Report'!$M$10:$M$115,'Transaction List - Final Report'!$D$10:$D$115,'Budget &amp; Fin Report'!AF$9,'Transaction List - Final Report'!$B$10:$B$115,'Budget &amp; Fin Report'!$B16)</f>
        <v>0</v>
      </c>
      <c r="AG16" s="149">
        <f>SUMIFS('Transaction List - Final Report'!$M$10:$M$115,'Transaction List - Final Report'!$D$10:$D$115,'Budget &amp; Fin Report'!AG$9,'Transaction List - Final Report'!$B$10:$B$115,'Budget &amp; Fin Report'!$B16)</f>
        <v>0</v>
      </c>
      <c r="AH16" s="94">
        <f>SUMIFS('Transaction List - Final Report'!$M$10:$M$115,'Transaction List - Final Report'!$D$10:$D$115,'Budget &amp; Fin Report'!AH$9,'Transaction List - Final Report'!$B$10:$B$115,'Budget &amp; Fin Report'!$B16)</f>
        <v>0</v>
      </c>
      <c r="AI16" s="94">
        <f t="shared" si="8"/>
        <v>0</v>
      </c>
      <c r="AJ16" s="194" t="e">
        <f t="shared" si="9"/>
        <v>#DIV/0!</v>
      </c>
    </row>
    <row r="17" spans="1:36" ht="15">
      <c r="B17" s="225" t="s">
        <v>164</v>
      </c>
      <c r="C17" s="226"/>
      <c r="D17" s="227"/>
      <c r="E17" s="227"/>
      <c r="F17" s="228"/>
      <c r="G17" s="227"/>
      <c r="H17" s="229"/>
      <c r="I17" s="152">
        <f>E17*F17*G17*H17</f>
        <v>0</v>
      </c>
      <c r="J17" s="141"/>
      <c r="K17" s="93">
        <f>SUMIFS('Transaction List - Int Report 1'!$M$10:$M$115,'Transaction List - Int Report 1'!$D$10:$D$115,'Budget &amp; Fin Report'!K$9,'Transaction List - Int Report 1'!$B$10:$B$115,'Budget &amp; Fin Report'!$B17)</f>
        <v>0</v>
      </c>
      <c r="L17" s="94">
        <f>SUMIFS('Transaction List - Int Report 1'!$M$10:$M$115,'Transaction List - Int Report 1'!$D$10:$D$115,'Budget &amp; Fin Report'!L$9,'Transaction List - Int Report 1'!$B$10:$B$115,'Budget &amp; Fin Report'!$B17)</f>
        <v>0</v>
      </c>
      <c r="M17" s="149">
        <f>SUMIFS('Transaction List - Int Report 1'!$M$10:$M$115,'Transaction List - Int Report 1'!$D$10:$D$115,'Budget &amp; Fin Report'!M$9,'Transaction List - Int Report 1'!$B$10:$B$115,'Budget &amp; Fin Report'!$B17)</f>
        <v>0</v>
      </c>
      <c r="N17" s="149">
        <f>SUMIFS('Transaction List - Int Report 1'!$M$10:$M$115,'Transaction List - Int Report 1'!$D$10:$D$115,'Budget &amp; Fin Report'!N$9,'Transaction List - Int Report 1'!$B$10:$B$115,'Budget &amp; Fin Report'!$B17)</f>
        <v>0</v>
      </c>
      <c r="O17" s="149">
        <f>SUMIFS('Transaction List - Int Report 1'!$M$10:$M$115,'Transaction List - Int Report 1'!$D$10:$D$115,'Budget &amp; Fin Report'!O$9,'Transaction List - Int Report 1'!$B$10:$B$115,'Budget &amp; Fin Report'!$B17)</f>
        <v>0</v>
      </c>
      <c r="P17" s="94">
        <f>SUMIFS('Transaction List - Int Report 1'!$M$10:$M$115,'Transaction List - Int Report 1'!$D$10:$D$115,'Budget &amp; Fin Report'!P$9,'Transaction List - Int Report 1'!$B$10:$B$115,'Budget &amp; Fin Report'!$B17)</f>
        <v>0</v>
      </c>
      <c r="Q17" s="94">
        <f t="shared" si="4"/>
        <v>0</v>
      </c>
      <c r="R17" s="193" t="e">
        <f t="shared" si="5"/>
        <v>#DIV/0!</v>
      </c>
      <c r="T17" s="93">
        <f>SUMIFS('Transaction List - Int Report 2'!$M$10:$M$115,'Transaction List - Int Report 2'!$D$10:$D$115,'Budget &amp; Fin Report'!T$9,'Transaction List - Int Report 2'!$B$10:$B$115,'Budget &amp; Fin Report'!$B17)</f>
        <v>0</v>
      </c>
      <c r="U17" s="94">
        <f>SUMIFS('Transaction List - Int Report 2'!$M$10:$M$115,'Transaction List - Int Report 2'!$D$10:$D$115,'Budget &amp; Fin Report'!U$9,'Transaction List - Int Report 2'!$B$10:$B$115,'Budget &amp; Fin Report'!$B17)</f>
        <v>0</v>
      </c>
      <c r="V17" s="149">
        <f>SUMIFS('Transaction List - Int Report 2'!$M$10:$M$115,'Transaction List - Int Report 2'!$D$10:$D$115,'Budget &amp; Fin Report'!V$9,'Transaction List - Int Report 2'!$B$10:$B$115,'Budget &amp; Fin Report'!$B17)</f>
        <v>0</v>
      </c>
      <c r="W17" s="149">
        <f>SUMIFS('Transaction List - Int Report 2'!$M$10:$M$115,'Transaction List - Int Report 2'!$D$10:$D$115,'Budget &amp; Fin Report'!W$9,'Transaction List - Int Report 2'!$B$10:$B$115,'Budget &amp; Fin Report'!$B17)</f>
        <v>0</v>
      </c>
      <c r="X17" s="149">
        <f>SUMIFS('Transaction List - Int Report 2'!$M$10:$M$115,'Transaction List - Int Report 2'!$D$10:$D$115,'Budget &amp; Fin Report'!X$9,'Transaction List - Int Report 2'!$B$10:$B$115,'Budget &amp; Fin Report'!$B17)</f>
        <v>0</v>
      </c>
      <c r="Y17" s="94">
        <f>SUMIFS('Transaction List - Int Report 2'!$M$10:$M$115,'Transaction List - Int Report 2'!$D$10:$D$115,'Budget &amp; Fin Report'!Y$9,'Transaction List - Int Report 2'!$B$10:$B$115,'Budget &amp; Fin Report'!$B17)</f>
        <v>0</v>
      </c>
      <c r="Z17" s="94">
        <f t="shared" si="6"/>
        <v>0</v>
      </c>
      <c r="AA17" s="192" t="e">
        <f t="shared" si="7"/>
        <v>#DIV/0!</v>
      </c>
      <c r="AC17" s="93">
        <f>SUMIFS('Transaction List - Final Report'!$M$10:$M$115,'Transaction List - Final Report'!$D$10:$D$115,'Budget &amp; Fin Report'!AC$9,'Transaction List - Final Report'!$B$10:$B$115,'Budget &amp; Fin Report'!$B17)</f>
        <v>0</v>
      </c>
      <c r="AD17" s="94">
        <f>SUMIFS('Transaction List - Final Report'!$M$10:$M$115,'Transaction List - Final Report'!$D$10:$D$115,'Budget &amp; Fin Report'!AD$9,'Transaction List - Final Report'!$B$10:$B$115,'Budget &amp; Fin Report'!$B17)</f>
        <v>0</v>
      </c>
      <c r="AE17" s="149">
        <f>SUMIFS('Transaction List - Final Report'!$M$10:$M$115,'Transaction List - Final Report'!$D$10:$D$115,'Budget &amp; Fin Report'!AE$9,'Transaction List - Final Report'!$B$10:$B$115,'Budget &amp; Fin Report'!$B17)</f>
        <v>0</v>
      </c>
      <c r="AF17" s="149">
        <f>SUMIFS('Transaction List - Final Report'!$M$10:$M$115,'Transaction List - Final Report'!$D$10:$D$115,'Budget &amp; Fin Report'!AF$9,'Transaction List - Final Report'!$B$10:$B$115,'Budget &amp; Fin Report'!$B17)</f>
        <v>0</v>
      </c>
      <c r="AG17" s="149">
        <f>SUMIFS('Transaction List - Final Report'!$M$10:$M$115,'Transaction List - Final Report'!$D$10:$D$115,'Budget &amp; Fin Report'!AG$9,'Transaction List - Final Report'!$B$10:$B$115,'Budget &amp; Fin Report'!$B17)</f>
        <v>0</v>
      </c>
      <c r="AH17" s="94">
        <f>SUMIFS('Transaction List - Final Report'!$M$10:$M$115,'Transaction List - Final Report'!$D$10:$D$115,'Budget &amp; Fin Report'!AH$9,'Transaction List - Final Report'!$B$10:$B$115,'Budget &amp; Fin Report'!$B17)</f>
        <v>0</v>
      </c>
      <c r="AI17" s="94">
        <f t="shared" si="8"/>
        <v>0</v>
      </c>
      <c r="AJ17" s="193" t="e">
        <f t="shared" si="9"/>
        <v>#DIV/0!</v>
      </c>
    </row>
    <row r="18" spans="1:36" ht="15">
      <c r="B18" s="225" t="s">
        <v>165</v>
      </c>
      <c r="C18" s="226"/>
      <c r="D18" s="227"/>
      <c r="E18" s="227"/>
      <c r="F18" s="228"/>
      <c r="G18" s="227"/>
      <c r="H18" s="229"/>
      <c r="I18" s="152">
        <f t="shared" ref="I18" si="10">E18*F18*G18*H18</f>
        <v>0</v>
      </c>
      <c r="J18" s="141"/>
      <c r="K18" s="93">
        <f>SUMIFS('Transaction List - Int Report 1'!$M$10:$M$115,'Transaction List - Int Report 1'!$D$10:$D$115,'Budget &amp; Fin Report'!K$9,'Transaction List - Int Report 1'!$B$10:$B$115,'Budget &amp; Fin Report'!$B18)</f>
        <v>0</v>
      </c>
      <c r="L18" s="94">
        <f>SUMIFS('Transaction List - Int Report 1'!$M$10:$M$115,'Transaction List - Int Report 1'!$D$10:$D$115,'Budget &amp; Fin Report'!L$9,'Transaction List - Int Report 1'!$B$10:$B$115,'Budget &amp; Fin Report'!$B18)</f>
        <v>0</v>
      </c>
      <c r="M18" s="149">
        <f>SUMIFS('Transaction List - Int Report 1'!$M$10:$M$115,'Transaction List - Int Report 1'!$D$10:$D$115,'Budget &amp; Fin Report'!M$9,'Transaction List - Int Report 1'!$B$10:$B$115,'Budget &amp; Fin Report'!$B18)</f>
        <v>0</v>
      </c>
      <c r="N18" s="149">
        <f>SUMIFS('Transaction List - Int Report 1'!$M$10:$M$115,'Transaction List - Int Report 1'!$D$10:$D$115,'Budget &amp; Fin Report'!N$9,'Transaction List - Int Report 1'!$B$10:$B$115,'Budget &amp; Fin Report'!$B18)</f>
        <v>0</v>
      </c>
      <c r="O18" s="149">
        <f>SUMIFS('Transaction List - Int Report 1'!$M$10:$M$115,'Transaction List - Int Report 1'!$D$10:$D$115,'Budget &amp; Fin Report'!O$9,'Transaction List - Int Report 1'!$B$10:$B$115,'Budget &amp; Fin Report'!$B18)</f>
        <v>0</v>
      </c>
      <c r="P18" s="94">
        <f>SUMIFS('Transaction List - Int Report 1'!$M$10:$M$115,'Transaction List - Int Report 1'!$D$10:$D$115,'Budget &amp; Fin Report'!P$9,'Transaction List - Int Report 1'!$B$10:$B$115,'Budget &amp; Fin Report'!$B18)</f>
        <v>0</v>
      </c>
      <c r="Q18" s="94">
        <f t="shared" si="4"/>
        <v>0</v>
      </c>
      <c r="R18" s="194" t="e">
        <f t="shared" si="5"/>
        <v>#DIV/0!</v>
      </c>
      <c r="T18" s="93">
        <f>SUMIFS('Transaction List - Int Report 2'!$M$10:$M$115,'Transaction List - Int Report 2'!$D$10:$D$115,'Budget &amp; Fin Report'!T$9,'Transaction List - Int Report 2'!$B$10:$B$115,'Budget &amp; Fin Report'!$B18)</f>
        <v>0</v>
      </c>
      <c r="U18" s="94">
        <f>SUMIFS('Transaction List - Int Report 2'!$M$10:$M$115,'Transaction List - Int Report 2'!$D$10:$D$115,'Budget &amp; Fin Report'!U$9,'Transaction List - Int Report 2'!$B$10:$B$115,'Budget &amp; Fin Report'!$B18)</f>
        <v>0</v>
      </c>
      <c r="V18" s="149">
        <f>SUMIFS('Transaction List - Int Report 2'!$M$10:$M$115,'Transaction List - Int Report 2'!$D$10:$D$115,'Budget &amp; Fin Report'!V$9,'Transaction List - Int Report 2'!$B$10:$B$115,'Budget &amp; Fin Report'!$B18)</f>
        <v>0</v>
      </c>
      <c r="W18" s="149">
        <f>SUMIFS('Transaction List - Int Report 2'!$M$10:$M$115,'Transaction List - Int Report 2'!$D$10:$D$115,'Budget &amp; Fin Report'!W$9,'Transaction List - Int Report 2'!$B$10:$B$115,'Budget &amp; Fin Report'!$B18)</f>
        <v>0</v>
      </c>
      <c r="X18" s="149">
        <f>SUMIFS('Transaction List - Int Report 2'!$M$10:$M$115,'Transaction List - Int Report 2'!$D$10:$D$115,'Budget &amp; Fin Report'!X$9,'Transaction List - Int Report 2'!$B$10:$B$115,'Budget &amp; Fin Report'!$B18)</f>
        <v>0</v>
      </c>
      <c r="Y18" s="94">
        <f>SUMIFS('Transaction List - Int Report 2'!$M$10:$M$115,'Transaction List - Int Report 2'!$D$10:$D$115,'Budget &amp; Fin Report'!Y$9,'Transaction List - Int Report 2'!$B$10:$B$115,'Budget &amp; Fin Report'!$B18)</f>
        <v>0</v>
      </c>
      <c r="Z18" s="94">
        <f t="shared" si="6"/>
        <v>0</v>
      </c>
      <c r="AA18" s="192" t="e">
        <f t="shared" si="7"/>
        <v>#DIV/0!</v>
      </c>
      <c r="AC18" s="93">
        <f>SUMIFS('Transaction List - Final Report'!$M$10:$M$115,'Transaction List - Final Report'!$D$10:$D$115,'Budget &amp; Fin Report'!AC$9,'Transaction List - Final Report'!$B$10:$B$115,'Budget &amp; Fin Report'!$B18)</f>
        <v>0</v>
      </c>
      <c r="AD18" s="94">
        <f>SUMIFS('Transaction List - Final Report'!$M$10:$M$115,'Transaction List - Final Report'!$D$10:$D$115,'Budget &amp; Fin Report'!AD$9,'Transaction List - Final Report'!$B$10:$B$115,'Budget &amp; Fin Report'!$B18)</f>
        <v>0</v>
      </c>
      <c r="AE18" s="149">
        <f>SUMIFS('Transaction List - Final Report'!$M$10:$M$115,'Transaction List - Final Report'!$D$10:$D$115,'Budget &amp; Fin Report'!AE$9,'Transaction List - Final Report'!$B$10:$B$115,'Budget &amp; Fin Report'!$B18)</f>
        <v>0</v>
      </c>
      <c r="AF18" s="149">
        <f>SUMIFS('Transaction List - Final Report'!$M$10:$M$115,'Transaction List - Final Report'!$D$10:$D$115,'Budget &amp; Fin Report'!AF$9,'Transaction List - Final Report'!$B$10:$B$115,'Budget &amp; Fin Report'!$B18)</f>
        <v>0</v>
      </c>
      <c r="AG18" s="149">
        <f>SUMIFS('Transaction List - Final Report'!$M$10:$M$115,'Transaction List - Final Report'!$D$10:$D$115,'Budget &amp; Fin Report'!AG$9,'Transaction List - Final Report'!$B$10:$B$115,'Budget &amp; Fin Report'!$B18)</f>
        <v>0</v>
      </c>
      <c r="AH18" s="94">
        <f>SUMIFS('Transaction List - Final Report'!$M$10:$M$115,'Transaction List - Final Report'!$D$10:$D$115,'Budget &amp; Fin Report'!AH$9,'Transaction List - Final Report'!$B$10:$B$115,'Budget &amp; Fin Report'!$B18)</f>
        <v>0</v>
      </c>
      <c r="AI18" s="94">
        <f t="shared" si="8"/>
        <v>0</v>
      </c>
      <c r="AJ18" s="194" t="e">
        <f t="shared" si="9"/>
        <v>#DIV/0!</v>
      </c>
    </row>
    <row r="19" spans="1:36" ht="15">
      <c r="B19" s="225" t="s">
        <v>166</v>
      </c>
      <c r="C19" s="226"/>
      <c r="D19" s="227"/>
      <c r="E19" s="227"/>
      <c r="F19" s="228"/>
      <c r="G19" s="227"/>
      <c r="H19" s="229"/>
      <c r="I19" s="152">
        <f>E19*F19*G19*H19</f>
        <v>0</v>
      </c>
      <c r="J19" s="141"/>
      <c r="K19" s="93">
        <f>SUMIFS('Transaction List - Int Report 1'!$M$10:$M$115,'Transaction List - Int Report 1'!$D$10:$D$115,'Budget &amp; Fin Report'!K$9,'Transaction List - Int Report 1'!$B$10:$B$115,'Budget &amp; Fin Report'!$B19)</f>
        <v>0</v>
      </c>
      <c r="L19" s="94">
        <f>SUMIFS('Transaction List - Int Report 1'!$M$10:$M$115,'Transaction List - Int Report 1'!$D$10:$D$115,'Budget &amp; Fin Report'!L$9,'Transaction List - Int Report 1'!$B$10:$B$115,'Budget &amp; Fin Report'!$B19)</f>
        <v>0</v>
      </c>
      <c r="M19" s="149">
        <f>SUMIFS('Transaction List - Int Report 1'!$M$10:$M$115,'Transaction List - Int Report 1'!$D$10:$D$115,'Budget &amp; Fin Report'!M$9,'Transaction List - Int Report 1'!$B$10:$B$115,'Budget &amp; Fin Report'!$B19)</f>
        <v>0</v>
      </c>
      <c r="N19" s="149">
        <f>SUMIFS('Transaction List - Int Report 1'!$M$10:$M$115,'Transaction List - Int Report 1'!$D$10:$D$115,'Budget &amp; Fin Report'!N$9,'Transaction List - Int Report 1'!$B$10:$B$115,'Budget &amp; Fin Report'!$B19)</f>
        <v>0</v>
      </c>
      <c r="O19" s="149">
        <f>SUMIFS('Transaction List - Int Report 1'!$M$10:$M$115,'Transaction List - Int Report 1'!$D$10:$D$115,'Budget &amp; Fin Report'!O$9,'Transaction List - Int Report 1'!$B$10:$B$115,'Budget &amp; Fin Report'!$B19)</f>
        <v>0</v>
      </c>
      <c r="P19" s="94">
        <f>SUMIFS('Transaction List - Int Report 1'!$M$10:$M$115,'Transaction List - Int Report 1'!$D$10:$D$115,'Budget &amp; Fin Report'!P$9,'Transaction List - Int Report 1'!$B$10:$B$115,'Budget &amp; Fin Report'!$B19)</f>
        <v>0</v>
      </c>
      <c r="Q19" s="94">
        <f t="shared" si="4"/>
        <v>0</v>
      </c>
      <c r="R19" s="194" t="e">
        <f t="shared" si="5"/>
        <v>#DIV/0!</v>
      </c>
      <c r="T19" s="93">
        <f>SUMIFS('Transaction List - Int Report 2'!$M$10:$M$115,'Transaction List - Int Report 2'!$D$10:$D$115,'Budget &amp; Fin Report'!T$9,'Transaction List - Int Report 2'!$B$10:$B$115,'Budget &amp; Fin Report'!$B19)</f>
        <v>0</v>
      </c>
      <c r="U19" s="94">
        <f>SUMIFS('Transaction List - Int Report 2'!$M$10:$M$115,'Transaction List - Int Report 2'!$D$10:$D$115,'Budget &amp; Fin Report'!U$9,'Transaction List - Int Report 2'!$B$10:$B$115,'Budget &amp; Fin Report'!$B19)</f>
        <v>0</v>
      </c>
      <c r="V19" s="149">
        <f>SUMIFS('Transaction List - Int Report 2'!$M$10:$M$115,'Transaction List - Int Report 2'!$D$10:$D$115,'Budget &amp; Fin Report'!V$9,'Transaction List - Int Report 2'!$B$10:$B$115,'Budget &amp; Fin Report'!$B19)</f>
        <v>0</v>
      </c>
      <c r="W19" s="149">
        <f>SUMIFS('Transaction List - Int Report 2'!$M$10:$M$115,'Transaction List - Int Report 2'!$D$10:$D$115,'Budget &amp; Fin Report'!W$9,'Transaction List - Int Report 2'!$B$10:$B$115,'Budget &amp; Fin Report'!$B19)</f>
        <v>0</v>
      </c>
      <c r="X19" s="149">
        <f>SUMIFS('Transaction List - Int Report 2'!$M$10:$M$115,'Transaction List - Int Report 2'!$D$10:$D$115,'Budget &amp; Fin Report'!X$9,'Transaction List - Int Report 2'!$B$10:$B$115,'Budget &amp; Fin Report'!$B19)</f>
        <v>0</v>
      </c>
      <c r="Y19" s="94">
        <f>SUMIFS('Transaction List - Int Report 2'!$M$10:$M$115,'Transaction List - Int Report 2'!$D$10:$D$115,'Budget &amp; Fin Report'!Y$9,'Transaction List - Int Report 2'!$B$10:$B$115,'Budget &amp; Fin Report'!$B19)</f>
        <v>0</v>
      </c>
      <c r="Z19" s="94">
        <f t="shared" si="6"/>
        <v>0</v>
      </c>
      <c r="AA19" s="192" t="e">
        <f t="shared" si="7"/>
        <v>#DIV/0!</v>
      </c>
      <c r="AC19" s="93">
        <f>SUMIFS('Transaction List - Final Report'!$M$10:$M$115,'Transaction List - Final Report'!$D$10:$D$115,'Budget &amp; Fin Report'!AC$9,'Transaction List - Final Report'!$B$10:$B$115,'Budget &amp; Fin Report'!$B19)</f>
        <v>0</v>
      </c>
      <c r="AD19" s="94">
        <f>SUMIFS('Transaction List - Final Report'!$M$10:$M$115,'Transaction List - Final Report'!$D$10:$D$115,'Budget &amp; Fin Report'!AD$9,'Transaction List - Final Report'!$B$10:$B$115,'Budget &amp; Fin Report'!$B19)</f>
        <v>0</v>
      </c>
      <c r="AE19" s="149">
        <f>SUMIFS('Transaction List - Final Report'!$M$10:$M$115,'Transaction List - Final Report'!$D$10:$D$115,'Budget &amp; Fin Report'!AE$9,'Transaction List - Final Report'!$B$10:$B$115,'Budget &amp; Fin Report'!$B19)</f>
        <v>0</v>
      </c>
      <c r="AF19" s="149">
        <f>SUMIFS('Transaction List - Final Report'!$M$10:$M$115,'Transaction List - Final Report'!$D$10:$D$115,'Budget &amp; Fin Report'!AF$9,'Transaction List - Final Report'!$B$10:$B$115,'Budget &amp; Fin Report'!$B19)</f>
        <v>0</v>
      </c>
      <c r="AG19" s="149">
        <f>SUMIFS('Transaction List - Final Report'!$M$10:$M$115,'Transaction List - Final Report'!$D$10:$D$115,'Budget &amp; Fin Report'!AG$9,'Transaction List - Final Report'!$B$10:$B$115,'Budget &amp; Fin Report'!$B19)</f>
        <v>0</v>
      </c>
      <c r="AH19" s="94">
        <f>SUMIFS('Transaction List - Final Report'!$M$10:$M$115,'Transaction List - Final Report'!$D$10:$D$115,'Budget &amp; Fin Report'!AH$9,'Transaction List - Final Report'!$B$10:$B$115,'Budget &amp; Fin Report'!$B19)</f>
        <v>0</v>
      </c>
      <c r="AI19" s="94">
        <f t="shared" si="8"/>
        <v>0</v>
      </c>
      <c r="AJ19" s="194" t="e">
        <f t="shared" si="9"/>
        <v>#DIV/0!</v>
      </c>
    </row>
    <row r="20" spans="1:36" ht="15">
      <c r="B20" s="225" t="s">
        <v>167</v>
      </c>
      <c r="C20" s="226"/>
      <c r="D20" s="227"/>
      <c r="E20" s="227"/>
      <c r="F20" s="228"/>
      <c r="G20" s="227"/>
      <c r="H20" s="229"/>
      <c r="I20" s="152">
        <f t="shared" ref="I20" si="11">E20*F20*G20*H20</f>
        <v>0</v>
      </c>
      <c r="J20" s="141"/>
      <c r="K20" s="93">
        <f>SUMIFS('Transaction List - Int Report 1'!$M$10:$M$115,'Transaction List - Int Report 1'!$D$10:$D$115,'Budget &amp; Fin Report'!K$9,'Transaction List - Int Report 1'!$B$10:$B$115,'Budget &amp; Fin Report'!$B20)</f>
        <v>0</v>
      </c>
      <c r="L20" s="94">
        <f>SUMIFS('Transaction List - Int Report 1'!$M$10:$M$115,'Transaction List - Int Report 1'!$D$10:$D$115,'Budget &amp; Fin Report'!L$9,'Transaction List - Int Report 1'!$B$10:$B$115,'Budget &amp; Fin Report'!$B20)</f>
        <v>0</v>
      </c>
      <c r="M20" s="149">
        <f>SUMIFS('Transaction List - Int Report 1'!$M$10:$M$115,'Transaction List - Int Report 1'!$D$10:$D$115,'Budget &amp; Fin Report'!M$9,'Transaction List - Int Report 1'!$B$10:$B$115,'Budget &amp; Fin Report'!$B20)</f>
        <v>0</v>
      </c>
      <c r="N20" s="149">
        <f>SUMIFS('Transaction List - Int Report 1'!$M$10:$M$115,'Transaction List - Int Report 1'!$D$10:$D$115,'Budget &amp; Fin Report'!N$9,'Transaction List - Int Report 1'!$B$10:$B$115,'Budget &amp; Fin Report'!$B20)</f>
        <v>0</v>
      </c>
      <c r="O20" s="149">
        <f>SUMIFS('Transaction List - Int Report 1'!$M$10:$M$115,'Transaction List - Int Report 1'!$D$10:$D$115,'Budget &amp; Fin Report'!O$9,'Transaction List - Int Report 1'!$B$10:$B$115,'Budget &amp; Fin Report'!$B20)</f>
        <v>0</v>
      </c>
      <c r="P20" s="94">
        <f>SUMIFS('Transaction List - Int Report 1'!$M$10:$M$115,'Transaction List - Int Report 1'!$D$10:$D$115,'Budget &amp; Fin Report'!P$9,'Transaction List - Int Report 1'!$B$10:$B$115,'Budget &amp; Fin Report'!$B20)</f>
        <v>0</v>
      </c>
      <c r="Q20" s="94">
        <f t="shared" si="4"/>
        <v>0</v>
      </c>
      <c r="R20" s="194" t="e">
        <f t="shared" si="5"/>
        <v>#DIV/0!</v>
      </c>
      <c r="T20" s="93">
        <f>SUMIFS('Transaction List - Int Report 2'!$M$10:$M$115,'Transaction List - Int Report 2'!$D$10:$D$115,'Budget &amp; Fin Report'!T$9,'Transaction List - Int Report 2'!$B$10:$B$115,'Budget &amp; Fin Report'!$B20)</f>
        <v>0</v>
      </c>
      <c r="U20" s="94">
        <f>SUMIFS('Transaction List - Int Report 2'!$M$10:$M$115,'Transaction List - Int Report 2'!$D$10:$D$115,'Budget &amp; Fin Report'!U$9,'Transaction List - Int Report 2'!$B$10:$B$115,'Budget &amp; Fin Report'!$B20)</f>
        <v>0</v>
      </c>
      <c r="V20" s="149">
        <f>SUMIFS('Transaction List - Int Report 2'!$M$10:$M$115,'Transaction List - Int Report 2'!$D$10:$D$115,'Budget &amp; Fin Report'!V$9,'Transaction List - Int Report 2'!$B$10:$B$115,'Budget &amp; Fin Report'!$B20)</f>
        <v>0</v>
      </c>
      <c r="W20" s="149">
        <f>SUMIFS('Transaction List - Int Report 2'!$M$10:$M$115,'Transaction List - Int Report 2'!$D$10:$D$115,'Budget &amp; Fin Report'!W$9,'Transaction List - Int Report 2'!$B$10:$B$115,'Budget &amp; Fin Report'!$B20)</f>
        <v>0</v>
      </c>
      <c r="X20" s="149">
        <f>SUMIFS('Transaction List - Int Report 2'!$M$10:$M$115,'Transaction List - Int Report 2'!$D$10:$D$115,'Budget &amp; Fin Report'!X$9,'Transaction List - Int Report 2'!$B$10:$B$115,'Budget &amp; Fin Report'!$B20)</f>
        <v>0</v>
      </c>
      <c r="Y20" s="94">
        <f>SUMIFS('Transaction List - Int Report 2'!$M$10:$M$115,'Transaction List - Int Report 2'!$D$10:$D$115,'Budget &amp; Fin Report'!Y$9,'Transaction List - Int Report 2'!$B$10:$B$115,'Budget &amp; Fin Report'!$B20)</f>
        <v>0</v>
      </c>
      <c r="Z20" s="94">
        <f t="shared" si="6"/>
        <v>0</v>
      </c>
      <c r="AA20" s="192" t="e">
        <f t="shared" si="7"/>
        <v>#DIV/0!</v>
      </c>
      <c r="AC20" s="93">
        <f>SUMIFS('Transaction List - Final Report'!$M$10:$M$115,'Transaction List - Final Report'!$D$10:$D$115,'Budget &amp; Fin Report'!AC$9,'Transaction List - Final Report'!$B$10:$B$115,'Budget &amp; Fin Report'!$B20)</f>
        <v>0</v>
      </c>
      <c r="AD20" s="94">
        <f>SUMIFS('Transaction List - Final Report'!$M$10:$M$115,'Transaction List - Final Report'!$D$10:$D$115,'Budget &amp; Fin Report'!AD$9,'Transaction List - Final Report'!$B$10:$B$115,'Budget &amp; Fin Report'!$B20)</f>
        <v>0</v>
      </c>
      <c r="AE20" s="149">
        <f>SUMIFS('Transaction List - Final Report'!$M$10:$M$115,'Transaction List - Final Report'!$D$10:$D$115,'Budget &amp; Fin Report'!AE$9,'Transaction List - Final Report'!$B$10:$B$115,'Budget &amp; Fin Report'!$B20)</f>
        <v>0</v>
      </c>
      <c r="AF20" s="149">
        <f>SUMIFS('Transaction List - Final Report'!$M$10:$M$115,'Transaction List - Final Report'!$D$10:$D$115,'Budget &amp; Fin Report'!AF$9,'Transaction List - Final Report'!$B$10:$B$115,'Budget &amp; Fin Report'!$B20)</f>
        <v>0</v>
      </c>
      <c r="AG20" s="149">
        <f>SUMIFS('Transaction List - Final Report'!$M$10:$M$115,'Transaction List - Final Report'!$D$10:$D$115,'Budget &amp; Fin Report'!AG$9,'Transaction List - Final Report'!$B$10:$B$115,'Budget &amp; Fin Report'!$B20)</f>
        <v>0</v>
      </c>
      <c r="AH20" s="94">
        <f>SUMIFS('Transaction List - Final Report'!$M$10:$M$115,'Transaction List - Final Report'!$D$10:$D$115,'Budget &amp; Fin Report'!AH$9,'Transaction List - Final Report'!$B$10:$B$115,'Budget &amp; Fin Report'!$B20)</f>
        <v>0</v>
      </c>
      <c r="AI20" s="94">
        <f t="shared" si="8"/>
        <v>0</v>
      </c>
      <c r="AJ20" s="194" t="e">
        <f t="shared" si="9"/>
        <v>#DIV/0!</v>
      </c>
    </row>
    <row r="21" spans="1:36" ht="15">
      <c r="B21" s="225" t="s">
        <v>168</v>
      </c>
      <c r="C21" s="226"/>
      <c r="D21" s="227"/>
      <c r="E21" s="227"/>
      <c r="F21" s="228"/>
      <c r="G21" s="227"/>
      <c r="H21" s="229"/>
      <c r="I21" s="152">
        <f t="shared" ref="I21:I24" si="12">E21*F21*G21*H21</f>
        <v>0</v>
      </c>
      <c r="J21" s="141"/>
      <c r="K21" s="93">
        <f>SUMIFS('Transaction List - Int Report 1'!$M$10:$M$115,'Transaction List - Int Report 1'!$D$10:$D$115,'Budget &amp; Fin Report'!K$9,'Transaction List - Int Report 1'!$B$10:$B$115,'Budget &amp; Fin Report'!$B21)</f>
        <v>0</v>
      </c>
      <c r="L21" s="94">
        <f>SUMIFS('Transaction List - Int Report 1'!$M$10:$M$115,'Transaction List - Int Report 1'!$D$10:$D$115,'Budget &amp; Fin Report'!L$9,'Transaction List - Int Report 1'!$B$10:$B$115,'Budget &amp; Fin Report'!$B21)</f>
        <v>0</v>
      </c>
      <c r="M21" s="149">
        <f>SUMIFS('Transaction List - Int Report 1'!$M$10:$M$115,'Transaction List - Int Report 1'!$D$10:$D$115,'Budget &amp; Fin Report'!M$9,'Transaction List - Int Report 1'!$B$10:$B$115,'Budget &amp; Fin Report'!$B21)</f>
        <v>0</v>
      </c>
      <c r="N21" s="149">
        <f>SUMIFS('Transaction List - Int Report 1'!$M$10:$M$115,'Transaction List - Int Report 1'!$D$10:$D$115,'Budget &amp; Fin Report'!N$9,'Transaction List - Int Report 1'!$B$10:$B$115,'Budget &amp; Fin Report'!$B21)</f>
        <v>0</v>
      </c>
      <c r="O21" s="149">
        <f>SUMIFS('Transaction List - Int Report 1'!$M$10:$M$115,'Transaction List - Int Report 1'!$D$10:$D$115,'Budget &amp; Fin Report'!O$9,'Transaction List - Int Report 1'!$B$10:$B$115,'Budget &amp; Fin Report'!$B21)</f>
        <v>0</v>
      </c>
      <c r="P21" s="94">
        <f>SUMIFS('Transaction List - Int Report 1'!$M$10:$M$115,'Transaction List - Int Report 1'!$D$10:$D$115,'Budget &amp; Fin Report'!P$9,'Transaction List - Int Report 1'!$B$10:$B$115,'Budget &amp; Fin Report'!$B21)</f>
        <v>0</v>
      </c>
      <c r="Q21" s="94">
        <f>SUM(K21:P21)</f>
        <v>0</v>
      </c>
      <c r="R21" s="193" t="e">
        <f t="shared" ref="R21:R24" si="13">Q21/I21</f>
        <v>#DIV/0!</v>
      </c>
      <c r="T21" s="93">
        <f>SUMIFS('Transaction List - Int Report 2'!$M$10:$M$115,'Transaction List - Int Report 2'!$D$10:$D$115,'Budget &amp; Fin Report'!T$9,'Transaction List - Int Report 2'!$B$10:$B$115,'Budget &amp; Fin Report'!$B21)</f>
        <v>0</v>
      </c>
      <c r="U21" s="94">
        <f>SUMIFS('Transaction List - Int Report 2'!$M$10:$M$115,'Transaction List - Int Report 2'!$D$10:$D$115,'Budget &amp; Fin Report'!U$9,'Transaction List - Int Report 2'!$B$10:$B$115,'Budget &amp; Fin Report'!$B21)</f>
        <v>0</v>
      </c>
      <c r="V21" s="149">
        <f>SUMIFS('Transaction List - Int Report 2'!$M$10:$M$115,'Transaction List - Int Report 2'!$D$10:$D$115,'Budget &amp; Fin Report'!V$9,'Transaction List - Int Report 2'!$B$10:$B$115,'Budget &amp; Fin Report'!$B21)</f>
        <v>0</v>
      </c>
      <c r="W21" s="149">
        <f>SUMIFS('Transaction List - Int Report 2'!$M$10:$M$115,'Transaction List - Int Report 2'!$D$10:$D$115,'Budget &amp; Fin Report'!W$9,'Transaction List - Int Report 2'!$B$10:$B$115,'Budget &amp; Fin Report'!$B21)</f>
        <v>0</v>
      </c>
      <c r="X21" s="149">
        <f>SUMIFS('Transaction List - Int Report 2'!$M$10:$M$115,'Transaction List - Int Report 2'!$D$10:$D$115,'Budget &amp; Fin Report'!X$9,'Transaction List - Int Report 2'!$B$10:$B$115,'Budget &amp; Fin Report'!$B21)</f>
        <v>0</v>
      </c>
      <c r="Y21" s="94">
        <f>SUMIFS('Transaction List - Int Report 2'!$M$10:$M$115,'Transaction List - Int Report 2'!$D$10:$D$115,'Budget &amp; Fin Report'!Y$9,'Transaction List - Int Report 2'!$B$10:$B$115,'Budget &amp; Fin Report'!$B21)</f>
        <v>0</v>
      </c>
      <c r="Z21" s="94">
        <f>SUM(T21:Y21)</f>
        <v>0</v>
      </c>
      <c r="AA21" s="192" t="e">
        <f t="shared" si="7"/>
        <v>#DIV/0!</v>
      </c>
      <c r="AC21" s="93">
        <f>SUMIFS('Transaction List - Final Report'!$M$10:$M$115,'Transaction List - Final Report'!$D$10:$D$115,'Budget &amp; Fin Report'!AC$9,'Transaction List - Final Report'!$B$10:$B$115,'Budget &amp; Fin Report'!$B21)</f>
        <v>0</v>
      </c>
      <c r="AD21" s="94">
        <f>SUMIFS('Transaction List - Final Report'!$M$10:$M$115,'Transaction List - Final Report'!$D$10:$D$115,'Budget &amp; Fin Report'!AD$9,'Transaction List - Final Report'!$B$10:$B$115,'Budget &amp; Fin Report'!$B21)</f>
        <v>0</v>
      </c>
      <c r="AE21" s="149">
        <f>SUMIFS('Transaction List - Final Report'!$M$10:$M$115,'Transaction List - Final Report'!$D$10:$D$115,'Budget &amp; Fin Report'!AE$9,'Transaction List - Final Report'!$B$10:$B$115,'Budget &amp; Fin Report'!$B21)</f>
        <v>0</v>
      </c>
      <c r="AF21" s="149">
        <f>SUMIFS('Transaction List - Final Report'!$M$10:$M$115,'Transaction List - Final Report'!$D$10:$D$115,'Budget &amp; Fin Report'!AF$9,'Transaction List - Final Report'!$B$10:$B$115,'Budget &amp; Fin Report'!$B21)</f>
        <v>0</v>
      </c>
      <c r="AG21" s="149">
        <f>SUMIFS('Transaction List - Final Report'!$M$10:$M$115,'Transaction List - Final Report'!$D$10:$D$115,'Budget &amp; Fin Report'!AG$9,'Transaction List - Final Report'!$B$10:$B$115,'Budget &amp; Fin Report'!$B21)</f>
        <v>0</v>
      </c>
      <c r="AH21" s="94">
        <f>SUMIFS('Transaction List - Final Report'!$M$10:$M$115,'Transaction List - Final Report'!$D$10:$D$115,'Budget &amp; Fin Report'!AH$9,'Transaction List - Final Report'!$B$10:$B$115,'Budget &amp; Fin Report'!$B21)</f>
        <v>0</v>
      </c>
      <c r="AI21" s="94">
        <f>SUM(AC21:AH21)</f>
        <v>0</v>
      </c>
      <c r="AJ21" s="193" t="e">
        <f t="shared" si="9"/>
        <v>#DIV/0!</v>
      </c>
    </row>
    <row r="22" spans="1:36" ht="15">
      <c r="B22" s="225" t="s">
        <v>169</v>
      </c>
      <c r="C22" s="226"/>
      <c r="D22" s="227"/>
      <c r="E22" s="227"/>
      <c r="F22" s="228"/>
      <c r="G22" s="227"/>
      <c r="H22" s="229"/>
      <c r="I22" s="152">
        <f t="shared" si="12"/>
        <v>0</v>
      </c>
      <c r="J22" s="141"/>
      <c r="K22" s="93">
        <f>SUMIFS('Transaction List - Int Report 1'!$M$10:$M$115,'Transaction List - Int Report 1'!$D$10:$D$115,'Budget &amp; Fin Report'!K$9,'Transaction List - Int Report 1'!$B$10:$B$115,'Budget &amp; Fin Report'!$B22)</f>
        <v>0</v>
      </c>
      <c r="L22" s="94">
        <f>SUMIFS('Transaction List - Int Report 1'!$M$10:$M$115,'Transaction List - Int Report 1'!$D$10:$D$115,'Budget &amp; Fin Report'!L$9,'Transaction List - Int Report 1'!$B$10:$B$115,'Budget &amp; Fin Report'!$B22)</f>
        <v>0</v>
      </c>
      <c r="M22" s="149">
        <f>SUMIFS('Transaction List - Int Report 1'!$M$10:$M$115,'Transaction List - Int Report 1'!$D$10:$D$115,'Budget &amp; Fin Report'!M$9,'Transaction List - Int Report 1'!$B$10:$B$115,'Budget &amp; Fin Report'!$B22)</f>
        <v>0</v>
      </c>
      <c r="N22" s="149">
        <f>SUMIFS('Transaction List - Int Report 1'!$M$10:$M$115,'Transaction List - Int Report 1'!$D$10:$D$115,'Budget &amp; Fin Report'!N$9,'Transaction List - Int Report 1'!$B$10:$B$115,'Budget &amp; Fin Report'!$B22)</f>
        <v>0</v>
      </c>
      <c r="O22" s="149">
        <f>SUMIFS('Transaction List - Int Report 1'!$M$10:$M$115,'Transaction List - Int Report 1'!$D$10:$D$115,'Budget &amp; Fin Report'!O$9,'Transaction List - Int Report 1'!$B$10:$B$115,'Budget &amp; Fin Report'!$B22)</f>
        <v>0</v>
      </c>
      <c r="P22" s="94">
        <f>SUMIFS('Transaction List - Int Report 1'!$M$10:$M$115,'Transaction List - Int Report 1'!$D$10:$D$115,'Budget &amp; Fin Report'!P$9,'Transaction List - Int Report 1'!$B$10:$B$115,'Budget &amp; Fin Report'!$B22)</f>
        <v>0</v>
      </c>
      <c r="Q22" s="94">
        <f t="shared" ref="Q22:Q24" si="14">SUM(K22:P22)</f>
        <v>0</v>
      </c>
      <c r="R22" s="193" t="e">
        <f t="shared" si="13"/>
        <v>#DIV/0!</v>
      </c>
      <c r="T22" s="93">
        <f>SUMIFS('Transaction List - Int Report 2'!$M$10:$M$115,'Transaction List - Int Report 2'!$D$10:$D$115,'Budget &amp; Fin Report'!T$9,'Transaction List - Int Report 2'!$B$10:$B$115,'Budget &amp; Fin Report'!$B22)</f>
        <v>0</v>
      </c>
      <c r="U22" s="94">
        <f>SUMIFS('Transaction List - Int Report 2'!$M$10:$M$115,'Transaction List - Int Report 2'!$D$10:$D$115,'Budget &amp; Fin Report'!U$9,'Transaction List - Int Report 2'!$B$10:$B$115,'Budget &amp; Fin Report'!$B22)</f>
        <v>0</v>
      </c>
      <c r="V22" s="149">
        <f>SUMIFS('Transaction List - Int Report 2'!$M$10:$M$115,'Transaction List - Int Report 2'!$D$10:$D$115,'Budget &amp; Fin Report'!V$9,'Transaction List - Int Report 2'!$B$10:$B$115,'Budget &amp; Fin Report'!$B22)</f>
        <v>0</v>
      </c>
      <c r="W22" s="149">
        <f>SUMIFS('Transaction List - Int Report 2'!$M$10:$M$115,'Transaction List - Int Report 2'!$D$10:$D$115,'Budget &amp; Fin Report'!W$9,'Transaction List - Int Report 2'!$B$10:$B$115,'Budget &amp; Fin Report'!$B22)</f>
        <v>0</v>
      </c>
      <c r="X22" s="149">
        <f>SUMIFS('Transaction List - Int Report 2'!$M$10:$M$115,'Transaction List - Int Report 2'!$D$10:$D$115,'Budget &amp; Fin Report'!X$9,'Transaction List - Int Report 2'!$B$10:$B$115,'Budget &amp; Fin Report'!$B22)</f>
        <v>0</v>
      </c>
      <c r="Y22" s="94">
        <f>SUMIFS('Transaction List - Int Report 2'!$M$10:$M$115,'Transaction List - Int Report 2'!$D$10:$D$115,'Budget &amp; Fin Report'!Y$9,'Transaction List - Int Report 2'!$B$10:$B$115,'Budget &amp; Fin Report'!$B22)</f>
        <v>0</v>
      </c>
      <c r="Z22" s="94">
        <f t="shared" ref="Z22:Z24" si="15">SUM(T22:Y22)</f>
        <v>0</v>
      </c>
      <c r="AA22" s="192" t="e">
        <f t="shared" si="7"/>
        <v>#DIV/0!</v>
      </c>
      <c r="AC22" s="93">
        <f>SUMIFS('Transaction List - Final Report'!$M$10:$M$115,'Transaction List - Final Report'!$D$10:$D$115,'Budget &amp; Fin Report'!AC$9,'Transaction List - Final Report'!$B$10:$B$115,'Budget &amp; Fin Report'!$B22)</f>
        <v>0</v>
      </c>
      <c r="AD22" s="94">
        <f>SUMIFS('Transaction List - Final Report'!$M$10:$M$115,'Transaction List - Final Report'!$D$10:$D$115,'Budget &amp; Fin Report'!AD$9,'Transaction List - Final Report'!$B$10:$B$115,'Budget &amp; Fin Report'!$B22)</f>
        <v>0</v>
      </c>
      <c r="AE22" s="149">
        <f>SUMIFS('Transaction List - Final Report'!$M$10:$M$115,'Transaction List - Final Report'!$D$10:$D$115,'Budget &amp; Fin Report'!AE$9,'Transaction List - Final Report'!$B$10:$B$115,'Budget &amp; Fin Report'!$B22)</f>
        <v>0</v>
      </c>
      <c r="AF22" s="149">
        <f>SUMIFS('Transaction List - Final Report'!$M$10:$M$115,'Transaction List - Final Report'!$D$10:$D$115,'Budget &amp; Fin Report'!AF$9,'Transaction List - Final Report'!$B$10:$B$115,'Budget &amp; Fin Report'!$B22)</f>
        <v>0</v>
      </c>
      <c r="AG22" s="149">
        <f>SUMIFS('Transaction List - Final Report'!$M$10:$M$115,'Transaction List - Final Report'!$D$10:$D$115,'Budget &amp; Fin Report'!AG$9,'Transaction List - Final Report'!$B$10:$B$115,'Budget &amp; Fin Report'!$B22)</f>
        <v>0</v>
      </c>
      <c r="AH22" s="94">
        <f>SUMIFS('Transaction List - Final Report'!$M$10:$M$115,'Transaction List - Final Report'!$D$10:$D$115,'Budget &amp; Fin Report'!AH$9,'Transaction List - Final Report'!$B$10:$B$115,'Budget &amp; Fin Report'!$B22)</f>
        <v>0</v>
      </c>
      <c r="AI22" s="94">
        <f t="shared" ref="AI22:AI24" si="16">SUM(AC22:AH22)</f>
        <v>0</v>
      </c>
      <c r="AJ22" s="193" t="e">
        <f t="shared" si="9"/>
        <v>#DIV/0!</v>
      </c>
    </row>
    <row r="23" spans="1:36" ht="15">
      <c r="B23" s="225" t="s">
        <v>170</v>
      </c>
      <c r="C23" s="226"/>
      <c r="D23" s="227"/>
      <c r="E23" s="227"/>
      <c r="F23" s="228"/>
      <c r="G23" s="227"/>
      <c r="H23" s="229"/>
      <c r="I23" s="152">
        <f t="shared" si="12"/>
        <v>0</v>
      </c>
      <c r="J23" s="141"/>
      <c r="K23" s="93">
        <f>SUMIFS('Transaction List - Int Report 1'!$M$10:$M$115,'Transaction List - Int Report 1'!$D$10:$D$115,'Budget &amp; Fin Report'!K$9,'Transaction List - Int Report 1'!$B$10:$B$115,'Budget &amp; Fin Report'!$B23)</f>
        <v>0</v>
      </c>
      <c r="L23" s="94">
        <f>SUMIFS('Transaction List - Int Report 1'!$M$10:$M$115,'Transaction List - Int Report 1'!$D$10:$D$115,'Budget &amp; Fin Report'!L$9,'Transaction List - Int Report 1'!$B$10:$B$115,'Budget &amp; Fin Report'!$B23)</f>
        <v>0</v>
      </c>
      <c r="M23" s="149">
        <f>SUMIFS('Transaction List - Int Report 1'!$M$10:$M$115,'Transaction List - Int Report 1'!$D$10:$D$115,'Budget &amp; Fin Report'!M$9,'Transaction List - Int Report 1'!$B$10:$B$115,'Budget &amp; Fin Report'!$B23)</f>
        <v>0</v>
      </c>
      <c r="N23" s="149">
        <f>SUMIFS('Transaction List - Int Report 1'!$M$10:$M$115,'Transaction List - Int Report 1'!$D$10:$D$115,'Budget &amp; Fin Report'!N$9,'Transaction List - Int Report 1'!$B$10:$B$115,'Budget &amp; Fin Report'!$B23)</f>
        <v>0</v>
      </c>
      <c r="O23" s="149">
        <f>SUMIFS('Transaction List - Int Report 1'!$M$10:$M$115,'Transaction List - Int Report 1'!$D$10:$D$115,'Budget &amp; Fin Report'!O$9,'Transaction List - Int Report 1'!$B$10:$B$115,'Budget &amp; Fin Report'!$B23)</f>
        <v>0</v>
      </c>
      <c r="P23" s="94">
        <f>SUMIFS('Transaction List - Int Report 1'!$M$10:$M$115,'Transaction List - Int Report 1'!$D$10:$D$115,'Budget &amp; Fin Report'!P$9,'Transaction List - Int Report 1'!$B$10:$B$115,'Budget &amp; Fin Report'!$B23)</f>
        <v>0</v>
      </c>
      <c r="Q23" s="94">
        <f t="shared" si="14"/>
        <v>0</v>
      </c>
      <c r="R23" s="193" t="e">
        <f t="shared" si="13"/>
        <v>#DIV/0!</v>
      </c>
      <c r="T23" s="93">
        <f>SUMIFS('Transaction List - Int Report 2'!$M$10:$M$115,'Transaction List - Int Report 2'!$D$10:$D$115,'Budget &amp; Fin Report'!T$9,'Transaction List - Int Report 2'!$B$10:$B$115,'Budget &amp; Fin Report'!$B23)</f>
        <v>0</v>
      </c>
      <c r="U23" s="94">
        <f>SUMIFS('Transaction List - Int Report 2'!$M$10:$M$115,'Transaction List - Int Report 2'!$D$10:$D$115,'Budget &amp; Fin Report'!U$9,'Transaction List - Int Report 2'!$B$10:$B$115,'Budget &amp; Fin Report'!$B23)</f>
        <v>0</v>
      </c>
      <c r="V23" s="149">
        <f>SUMIFS('Transaction List - Int Report 2'!$M$10:$M$115,'Transaction List - Int Report 2'!$D$10:$D$115,'Budget &amp; Fin Report'!V$9,'Transaction List - Int Report 2'!$B$10:$B$115,'Budget &amp; Fin Report'!$B23)</f>
        <v>0</v>
      </c>
      <c r="W23" s="149">
        <f>SUMIFS('Transaction List - Int Report 2'!$M$10:$M$115,'Transaction List - Int Report 2'!$D$10:$D$115,'Budget &amp; Fin Report'!W$9,'Transaction List - Int Report 2'!$B$10:$B$115,'Budget &amp; Fin Report'!$B23)</f>
        <v>0</v>
      </c>
      <c r="X23" s="149">
        <f>SUMIFS('Transaction List - Int Report 2'!$M$10:$M$115,'Transaction List - Int Report 2'!$D$10:$D$115,'Budget &amp; Fin Report'!X$9,'Transaction List - Int Report 2'!$B$10:$B$115,'Budget &amp; Fin Report'!$B23)</f>
        <v>0</v>
      </c>
      <c r="Y23" s="94">
        <f>SUMIFS('Transaction List - Int Report 2'!$M$10:$M$115,'Transaction List - Int Report 2'!$D$10:$D$115,'Budget &amp; Fin Report'!Y$9,'Transaction List - Int Report 2'!$B$10:$B$115,'Budget &amp; Fin Report'!$B23)</f>
        <v>0</v>
      </c>
      <c r="Z23" s="94">
        <f t="shared" si="15"/>
        <v>0</v>
      </c>
      <c r="AA23" s="192" t="e">
        <f t="shared" si="7"/>
        <v>#DIV/0!</v>
      </c>
      <c r="AC23" s="93">
        <f>SUMIFS('Transaction List - Final Report'!$M$10:$M$115,'Transaction List - Final Report'!$D$10:$D$115,'Budget &amp; Fin Report'!AC$9,'Transaction List - Final Report'!$B$10:$B$115,'Budget &amp; Fin Report'!$B23)</f>
        <v>0</v>
      </c>
      <c r="AD23" s="94">
        <f>SUMIFS('Transaction List - Final Report'!$M$10:$M$115,'Transaction List - Final Report'!$D$10:$D$115,'Budget &amp; Fin Report'!AD$9,'Transaction List - Final Report'!$B$10:$B$115,'Budget &amp; Fin Report'!$B23)</f>
        <v>0</v>
      </c>
      <c r="AE23" s="149">
        <f>SUMIFS('Transaction List - Final Report'!$M$10:$M$115,'Transaction List - Final Report'!$D$10:$D$115,'Budget &amp; Fin Report'!AE$9,'Transaction List - Final Report'!$B$10:$B$115,'Budget &amp; Fin Report'!$B23)</f>
        <v>0</v>
      </c>
      <c r="AF23" s="149">
        <f>SUMIFS('Transaction List - Final Report'!$M$10:$M$115,'Transaction List - Final Report'!$D$10:$D$115,'Budget &amp; Fin Report'!AF$9,'Transaction List - Final Report'!$B$10:$B$115,'Budget &amp; Fin Report'!$B23)</f>
        <v>0</v>
      </c>
      <c r="AG23" s="149">
        <f>SUMIFS('Transaction List - Final Report'!$M$10:$M$115,'Transaction List - Final Report'!$D$10:$D$115,'Budget &amp; Fin Report'!AG$9,'Transaction List - Final Report'!$B$10:$B$115,'Budget &amp; Fin Report'!$B23)</f>
        <v>0</v>
      </c>
      <c r="AH23" s="94">
        <f>SUMIFS('Transaction List - Final Report'!$M$10:$M$115,'Transaction List - Final Report'!$D$10:$D$115,'Budget &amp; Fin Report'!AH$9,'Transaction List - Final Report'!$B$10:$B$115,'Budget &amp; Fin Report'!$B23)</f>
        <v>0</v>
      </c>
      <c r="AI23" s="94">
        <f t="shared" si="16"/>
        <v>0</v>
      </c>
      <c r="AJ23" s="193" t="e">
        <f t="shared" si="9"/>
        <v>#DIV/0!</v>
      </c>
    </row>
    <row r="24" spans="1:36" ht="15">
      <c r="B24" s="225" t="s">
        <v>171</v>
      </c>
      <c r="C24" s="226"/>
      <c r="D24" s="227"/>
      <c r="E24" s="227"/>
      <c r="F24" s="228"/>
      <c r="G24" s="227"/>
      <c r="H24" s="229"/>
      <c r="I24" s="152">
        <f t="shared" si="12"/>
        <v>0</v>
      </c>
      <c r="J24" s="141"/>
      <c r="K24" s="93">
        <f>SUMIFS('Transaction List - Int Report 1'!$M$10:$M$115,'Transaction List - Int Report 1'!$D$10:$D$115,'Budget &amp; Fin Report'!K$9,'Transaction List - Int Report 1'!$B$10:$B$115,'Budget &amp; Fin Report'!$B24)</f>
        <v>0</v>
      </c>
      <c r="L24" s="94">
        <f>SUMIFS('Transaction List - Int Report 1'!$M$10:$M$115,'Transaction List - Int Report 1'!$D$10:$D$115,'Budget &amp; Fin Report'!L$9,'Transaction List - Int Report 1'!$B$10:$B$115,'Budget &amp; Fin Report'!$B24)</f>
        <v>0</v>
      </c>
      <c r="M24" s="149">
        <f>SUMIFS('Transaction List - Int Report 1'!$M$10:$M$115,'Transaction List - Int Report 1'!$D$10:$D$115,'Budget &amp; Fin Report'!M$9,'Transaction List - Int Report 1'!$B$10:$B$115,'Budget &amp; Fin Report'!$B24)</f>
        <v>0</v>
      </c>
      <c r="N24" s="149">
        <f>SUMIFS('Transaction List - Int Report 1'!$M$10:$M$115,'Transaction List - Int Report 1'!$D$10:$D$115,'Budget &amp; Fin Report'!N$9,'Transaction List - Int Report 1'!$B$10:$B$115,'Budget &amp; Fin Report'!$B24)</f>
        <v>0</v>
      </c>
      <c r="O24" s="149">
        <f>SUMIFS('Transaction List - Int Report 1'!$M$10:$M$115,'Transaction List - Int Report 1'!$D$10:$D$115,'Budget &amp; Fin Report'!O$9,'Transaction List - Int Report 1'!$B$10:$B$115,'Budget &amp; Fin Report'!$B24)</f>
        <v>0</v>
      </c>
      <c r="P24" s="94">
        <f>SUMIFS('Transaction List - Int Report 1'!$M$10:$M$115,'Transaction List - Int Report 1'!$D$10:$D$115,'Budget &amp; Fin Report'!P$9,'Transaction List - Int Report 1'!$B$10:$B$115,'Budget &amp; Fin Report'!$B24)</f>
        <v>0</v>
      </c>
      <c r="Q24" s="94">
        <f t="shared" si="14"/>
        <v>0</v>
      </c>
      <c r="R24" s="193" t="e">
        <f t="shared" si="13"/>
        <v>#DIV/0!</v>
      </c>
      <c r="T24" s="93">
        <f>SUMIFS('Transaction List - Int Report 2'!$M$10:$M$115,'Transaction List - Int Report 2'!$D$10:$D$115,'Budget &amp; Fin Report'!T$9,'Transaction List - Int Report 2'!$B$10:$B$115,'Budget &amp; Fin Report'!$B24)</f>
        <v>0</v>
      </c>
      <c r="U24" s="94">
        <f>SUMIFS('Transaction List - Int Report 2'!$M$10:$M$115,'Transaction List - Int Report 2'!$D$10:$D$115,'Budget &amp; Fin Report'!U$9,'Transaction List - Int Report 2'!$B$10:$B$115,'Budget &amp; Fin Report'!$B24)</f>
        <v>0</v>
      </c>
      <c r="V24" s="149">
        <f>SUMIFS('Transaction List - Int Report 2'!$M$10:$M$115,'Transaction List - Int Report 2'!$D$10:$D$115,'Budget &amp; Fin Report'!V$9,'Transaction List - Int Report 2'!$B$10:$B$115,'Budget &amp; Fin Report'!$B24)</f>
        <v>0</v>
      </c>
      <c r="W24" s="149">
        <f>SUMIFS('Transaction List - Int Report 2'!$M$10:$M$115,'Transaction List - Int Report 2'!$D$10:$D$115,'Budget &amp; Fin Report'!W$9,'Transaction List - Int Report 2'!$B$10:$B$115,'Budget &amp; Fin Report'!$B24)</f>
        <v>0</v>
      </c>
      <c r="X24" s="149">
        <f>SUMIFS('Transaction List - Int Report 2'!$M$10:$M$115,'Transaction List - Int Report 2'!$D$10:$D$115,'Budget &amp; Fin Report'!X$9,'Transaction List - Int Report 2'!$B$10:$B$115,'Budget &amp; Fin Report'!$B24)</f>
        <v>0</v>
      </c>
      <c r="Y24" s="94">
        <f>SUMIFS('Transaction List - Int Report 2'!$M$10:$M$115,'Transaction List - Int Report 2'!$D$10:$D$115,'Budget &amp; Fin Report'!Y$9,'Transaction List - Int Report 2'!$B$10:$B$115,'Budget &amp; Fin Report'!$B24)</f>
        <v>0</v>
      </c>
      <c r="Z24" s="94">
        <f t="shared" si="15"/>
        <v>0</v>
      </c>
      <c r="AA24" s="192" t="e">
        <f t="shared" si="7"/>
        <v>#DIV/0!</v>
      </c>
      <c r="AC24" s="93">
        <f>SUMIFS('Transaction List - Final Report'!$M$10:$M$115,'Transaction List - Final Report'!$D$10:$D$115,'Budget &amp; Fin Report'!AC$9,'Transaction List - Final Report'!$B$10:$B$115,'Budget &amp; Fin Report'!$B24)</f>
        <v>0</v>
      </c>
      <c r="AD24" s="94">
        <f>SUMIFS('Transaction List - Final Report'!$M$10:$M$115,'Transaction List - Final Report'!$D$10:$D$115,'Budget &amp; Fin Report'!AD$9,'Transaction List - Final Report'!$B$10:$B$115,'Budget &amp; Fin Report'!$B24)</f>
        <v>0</v>
      </c>
      <c r="AE24" s="149">
        <f>SUMIFS('Transaction List - Final Report'!$M$10:$M$115,'Transaction List - Final Report'!$D$10:$D$115,'Budget &amp; Fin Report'!AE$9,'Transaction List - Final Report'!$B$10:$B$115,'Budget &amp; Fin Report'!$B24)</f>
        <v>0</v>
      </c>
      <c r="AF24" s="149">
        <f>SUMIFS('Transaction List - Final Report'!$M$10:$M$115,'Transaction List - Final Report'!$D$10:$D$115,'Budget &amp; Fin Report'!AF$9,'Transaction List - Final Report'!$B$10:$B$115,'Budget &amp; Fin Report'!$B24)</f>
        <v>0</v>
      </c>
      <c r="AG24" s="149">
        <f>SUMIFS('Transaction List - Final Report'!$M$10:$M$115,'Transaction List - Final Report'!$D$10:$D$115,'Budget &amp; Fin Report'!AG$9,'Transaction List - Final Report'!$B$10:$B$115,'Budget &amp; Fin Report'!$B24)</f>
        <v>0</v>
      </c>
      <c r="AH24" s="94">
        <f>SUMIFS('Transaction List - Final Report'!$M$10:$M$115,'Transaction List - Final Report'!$D$10:$D$115,'Budget &amp; Fin Report'!AH$9,'Transaction List - Final Report'!$B$10:$B$115,'Budget &amp; Fin Report'!$B24)</f>
        <v>0</v>
      </c>
      <c r="AI24" s="94">
        <f t="shared" si="16"/>
        <v>0</v>
      </c>
      <c r="AJ24" s="193" t="e">
        <f t="shared" si="9"/>
        <v>#DIV/0!</v>
      </c>
    </row>
    <row r="25" spans="1:36" ht="13.5" thickBot="1">
      <c r="B25" s="50"/>
      <c r="C25" s="51" t="s">
        <v>172</v>
      </c>
      <c r="D25" s="51"/>
      <c r="E25" s="52"/>
      <c r="F25" s="90"/>
      <c r="G25" s="52"/>
      <c r="H25" s="52"/>
      <c r="I25" s="154">
        <f>SUM(I10:I20,I21:I24)</f>
        <v>190000</v>
      </c>
      <c r="J25" s="144"/>
      <c r="K25" s="190" t="s">
        <v>172</v>
      </c>
      <c r="L25" s="195"/>
      <c r="M25" s="90"/>
      <c r="N25" s="90"/>
      <c r="O25" s="90"/>
      <c r="P25" s="52"/>
      <c r="Q25" s="154">
        <f>SUM(Q10:Q24)</f>
        <v>24000</v>
      </c>
      <c r="R25" s="91">
        <f>Q25/I25</f>
        <v>0.12631578947368421</v>
      </c>
      <c r="T25" s="190" t="s">
        <v>172</v>
      </c>
      <c r="U25" s="195"/>
      <c r="V25" s="90"/>
      <c r="W25" s="90"/>
      <c r="X25" s="90"/>
      <c r="Y25" s="52"/>
      <c r="Z25" s="154">
        <f>SUM(Z10:Z24)</f>
        <v>24000</v>
      </c>
      <c r="AA25" s="91">
        <f>Z25/I25</f>
        <v>0.12631578947368421</v>
      </c>
      <c r="AC25" s="190" t="s">
        <v>172</v>
      </c>
      <c r="AD25" s="195"/>
      <c r="AE25" s="90"/>
      <c r="AF25" s="90"/>
      <c r="AG25" s="90"/>
      <c r="AH25" s="52"/>
      <c r="AI25" s="154">
        <f>SUM(AI10:AI24)</f>
        <v>24000</v>
      </c>
      <c r="AJ25" s="91">
        <f t="shared" si="9"/>
        <v>0.12631578947368421</v>
      </c>
    </row>
    <row r="26" spans="1:36" ht="15.75">
      <c r="B26" s="53"/>
      <c r="C26" s="54" t="s">
        <v>173</v>
      </c>
      <c r="D26" s="54"/>
      <c r="E26" s="54"/>
      <c r="F26" s="54"/>
      <c r="G26" s="54"/>
      <c r="H26" s="54"/>
      <c r="I26" s="155"/>
      <c r="J26" s="145"/>
      <c r="K26" s="53" t="str">
        <f>C26</f>
        <v>B. Office Costs</v>
      </c>
      <c r="L26" s="54"/>
      <c r="M26" s="54"/>
      <c r="N26" s="54"/>
      <c r="O26" s="54"/>
      <c r="P26" s="54"/>
      <c r="Q26" s="54"/>
      <c r="R26" s="246"/>
      <c r="T26" s="53" t="str">
        <f>K26</f>
        <v>B. Office Costs</v>
      </c>
      <c r="U26" s="54"/>
      <c r="V26" s="54"/>
      <c r="W26" s="54"/>
      <c r="X26" s="54"/>
      <c r="Y26" s="54"/>
      <c r="Z26" s="54"/>
      <c r="AA26" s="246"/>
      <c r="AC26" s="53" t="str">
        <f>T26</f>
        <v>B. Office Costs</v>
      </c>
      <c r="AD26" s="54"/>
      <c r="AE26" s="54"/>
      <c r="AF26" s="54"/>
      <c r="AG26" s="54"/>
      <c r="AH26" s="54"/>
      <c r="AI26" s="54"/>
      <c r="AJ26" s="246"/>
    </row>
    <row r="27" spans="1:36" ht="15">
      <c r="B27" s="225" t="s">
        <v>174</v>
      </c>
      <c r="C27" s="226" t="s">
        <v>175</v>
      </c>
      <c r="D27" s="227" t="s">
        <v>154</v>
      </c>
      <c r="E27" s="227">
        <v>1</v>
      </c>
      <c r="F27" s="230">
        <v>4000</v>
      </c>
      <c r="G27" s="227">
        <v>10</v>
      </c>
      <c r="H27" s="229">
        <v>0.3</v>
      </c>
      <c r="I27" s="152">
        <f t="shared" ref="I27:I38" si="17">E27*F27*G27*H27</f>
        <v>12000</v>
      </c>
      <c r="J27" s="141"/>
      <c r="K27" s="93">
        <f>SUMIFS('Transaction List - Int Report 1'!$M$10:$M$115,'Transaction List - Int Report 1'!$D$10:$D$115,'Budget &amp; Fin Report'!K$9,'Transaction List - Int Report 1'!$B$10:$B$115,'Budget &amp; Fin Report'!$B27)</f>
        <v>0</v>
      </c>
      <c r="L27" s="94">
        <f>SUMIFS('Transaction List - Int Report 1'!$M$10:$M$115,'Transaction List - Int Report 1'!$D$10:$D$115,'Budget &amp; Fin Report'!L$9,'Transaction List - Int Report 1'!$B$10:$B$115,'Budget &amp; Fin Report'!$B27)</f>
        <v>100</v>
      </c>
      <c r="M27" s="149">
        <f>SUMIFS('Transaction List - Int Report 1'!$M$10:$M$115,'Transaction List - Int Report 1'!$D$10:$D$115,'Budget &amp; Fin Report'!M$9,'Transaction List - Int Report 1'!$B$10:$B$115,'Budget &amp; Fin Report'!$B27)</f>
        <v>0</v>
      </c>
      <c r="N27" s="149">
        <f>SUMIFS('Transaction List - Int Report 1'!$M$10:$M$115,'Transaction List - Int Report 1'!$D$10:$D$115,'Budget &amp; Fin Report'!N$9,'Transaction List - Int Report 1'!$B$10:$B$115,'Budget &amp; Fin Report'!$B27)</f>
        <v>0</v>
      </c>
      <c r="O27" s="149">
        <f>SUMIFS('Transaction List - Int Report 1'!$M$10:$M$115,'Transaction List - Int Report 1'!$D$10:$D$115,'Budget &amp; Fin Report'!O$9,'Transaction List - Int Report 1'!$B$10:$B$115,'Budget &amp; Fin Report'!$B27)</f>
        <v>0</v>
      </c>
      <c r="P27" s="94">
        <f>SUMIFS('Transaction List - Int Report 1'!$M$10:$M$115,'Transaction List - Int Report 1'!$D$10:$D$115,'Budget &amp; Fin Report'!P$9,'Transaction List - Int Report 1'!$B$10:$B$115,'Budget &amp; Fin Report'!$B27)</f>
        <v>5400</v>
      </c>
      <c r="Q27" s="94">
        <f>SUM(K27:P27)</f>
        <v>5500</v>
      </c>
      <c r="R27" s="194">
        <f t="shared" ref="R27:R39" si="18">Q27/I27</f>
        <v>0.45833333333333331</v>
      </c>
      <c r="T27" s="93">
        <f>SUMIFS('Transaction List - Int Report 2'!$M$10:$M$115,'Transaction List - Int Report 2'!$D$10:$D$115,'Budget &amp; Fin Report'!T$9,'Transaction List - Int Report 2'!$B$10:$B$115,'Budget &amp; Fin Report'!$B27)</f>
        <v>0</v>
      </c>
      <c r="U27" s="94">
        <f>SUMIFS('Transaction List - Int Report 2'!$M$10:$M$115,'Transaction List - Int Report 2'!$D$10:$D$115,'Budget &amp; Fin Report'!U$9,'Transaction List - Int Report 2'!$B$10:$B$115,'Budget &amp; Fin Report'!$B27)</f>
        <v>0</v>
      </c>
      <c r="V27" s="149">
        <f>SUMIFS('Transaction List - Int Report 2'!$M$10:$M$115,'Transaction List - Int Report 2'!$D$10:$D$115,'Budget &amp; Fin Report'!V$9,'Transaction List - Int Report 2'!$B$10:$B$115,'Budget &amp; Fin Report'!$B27)</f>
        <v>400</v>
      </c>
      <c r="W27" s="149">
        <f>SUMIFS('Transaction List - Int Report 2'!$M$10:$M$115,'Transaction List - Int Report 2'!$D$10:$D$115,'Budget &amp; Fin Report'!W$9,'Transaction List - Int Report 2'!$B$10:$B$115,'Budget &amp; Fin Report'!$B27)</f>
        <v>150</v>
      </c>
      <c r="X27" s="149">
        <f>SUMIFS('Transaction List - Int Report 2'!$M$10:$M$115,'Transaction List - Int Report 2'!$D$10:$D$115,'Budget &amp; Fin Report'!X$9,'Transaction List - Int Report 2'!$B$10:$B$115,'Budget &amp; Fin Report'!$B27)</f>
        <v>0</v>
      </c>
      <c r="Y27" s="94">
        <f>SUMIFS('Transaction List - Int Report 2'!$M$10:$M$115,'Transaction List - Int Report 2'!$D$10:$D$115,'Budget &amp; Fin Report'!Y$9,'Transaction List - Int Report 2'!$B$10:$B$115,'Budget &amp; Fin Report'!$B27)</f>
        <v>0</v>
      </c>
      <c r="Z27" s="94">
        <f>SUM(T27:Y27)</f>
        <v>550</v>
      </c>
      <c r="AA27" s="194">
        <f>Z27/I27</f>
        <v>4.583333333333333E-2</v>
      </c>
      <c r="AC27" s="93">
        <f>SUMIFS('Transaction List - Final Report'!$M$10:$M$115,'Transaction List - Final Report'!$D$10:$D$115,'Budget &amp; Fin Report'!AC$9,'Transaction List - Final Report'!$B$10:$B$115,'Budget &amp; Fin Report'!$B27)</f>
        <v>0</v>
      </c>
      <c r="AD27" s="94">
        <f>SUMIFS('Transaction List - Final Report'!$M$10:$M$115,'Transaction List - Final Report'!$D$10:$D$115,'Budget &amp; Fin Report'!AD$9,'Transaction List - Final Report'!$B$10:$B$115,'Budget &amp; Fin Report'!$B27)</f>
        <v>0</v>
      </c>
      <c r="AE27" s="149">
        <f>SUMIFS('Transaction List - Final Report'!$M$10:$M$115,'Transaction List - Final Report'!$D$10:$D$115,'Budget &amp; Fin Report'!AE$9,'Transaction List - Final Report'!$B$10:$B$115,'Budget &amp; Fin Report'!$B27)</f>
        <v>0</v>
      </c>
      <c r="AF27" s="149">
        <f>SUMIFS('Transaction List - Final Report'!$M$10:$M$115,'Transaction List - Final Report'!$D$10:$D$115,'Budget &amp; Fin Report'!AF$9,'Transaction List - Final Report'!$B$10:$B$115,'Budget &amp; Fin Report'!$B27)</f>
        <v>5400</v>
      </c>
      <c r="AG27" s="149">
        <f>SUMIFS('Transaction List - Final Report'!$M$10:$M$115,'Transaction List - Final Report'!$D$10:$D$115,'Budget &amp; Fin Report'!AG$9,'Transaction List - Final Report'!$B$10:$B$115,'Budget &amp; Fin Report'!$B27)</f>
        <v>0</v>
      </c>
      <c r="AH27" s="94">
        <f>SUMIFS('Transaction List - Final Report'!$M$10:$M$115,'Transaction List - Final Report'!$D$10:$D$115,'Budget &amp; Fin Report'!AH$9,'Transaction List - Final Report'!$B$10:$B$115,'Budget &amp; Fin Report'!$B27)</f>
        <v>100</v>
      </c>
      <c r="AI27" s="94">
        <f>SUM(AC27:AH27)</f>
        <v>5500</v>
      </c>
      <c r="AJ27" s="192">
        <f>AI27/I27</f>
        <v>0.45833333333333331</v>
      </c>
    </row>
    <row r="28" spans="1:36" ht="15">
      <c r="B28" s="225" t="s">
        <v>176</v>
      </c>
      <c r="C28" s="226" t="s">
        <v>175</v>
      </c>
      <c r="D28" s="227" t="s">
        <v>154</v>
      </c>
      <c r="E28" s="227">
        <v>1</v>
      </c>
      <c r="F28" s="230">
        <v>4000</v>
      </c>
      <c r="G28" s="227">
        <v>10</v>
      </c>
      <c r="H28" s="229">
        <v>0.3</v>
      </c>
      <c r="I28" s="156">
        <f t="shared" si="17"/>
        <v>12000</v>
      </c>
      <c r="J28" s="141"/>
      <c r="K28" s="93">
        <f>SUMIFS('Transaction List - Int Report 1'!$M$10:$M$115,'Transaction List - Int Report 1'!$D$10:$D$115,'Budget &amp; Fin Report'!K$9,'Transaction List - Int Report 1'!$B$10:$B$115,'Budget &amp; Fin Report'!$B28)</f>
        <v>0</v>
      </c>
      <c r="L28" s="94">
        <f>SUMIFS('Transaction List - Int Report 1'!$M$10:$M$115,'Transaction List - Int Report 1'!$D$10:$D$115,'Budget &amp; Fin Report'!L$9,'Transaction List - Int Report 1'!$B$10:$B$115,'Budget &amp; Fin Report'!$B28)</f>
        <v>345</v>
      </c>
      <c r="M28" s="149">
        <f>SUMIFS('Transaction List - Int Report 1'!$M$10:$M$115,'Transaction List - Int Report 1'!$D$10:$D$115,'Budget &amp; Fin Report'!M$9,'Transaction List - Int Report 1'!$B$10:$B$115,'Budget &amp; Fin Report'!$B28)</f>
        <v>0</v>
      </c>
      <c r="N28" s="149">
        <f>SUMIFS('Transaction List - Int Report 1'!$M$10:$M$115,'Transaction List - Int Report 1'!$D$10:$D$115,'Budget &amp; Fin Report'!N$9,'Transaction List - Int Report 1'!$B$10:$B$115,'Budget &amp; Fin Report'!$B28)</f>
        <v>0</v>
      </c>
      <c r="O28" s="149">
        <f>SUMIFS('Transaction List - Int Report 1'!$M$10:$M$115,'Transaction List - Int Report 1'!$D$10:$D$115,'Budget &amp; Fin Report'!O$9,'Transaction List - Int Report 1'!$B$10:$B$115,'Budget &amp; Fin Report'!$B28)</f>
        <v>0</v>
      </c>
      <c r="P28" s="94">
        <f>SUMIFS('Transaction List - Int Report 1'!$M$10:$M$115,'Transaction List - Int Report 1'!$D$10:$D$115,'Budget &amp; Fin Report'!P$9,'Transaction List - Int Report 1'!$B$10:$B$115,'Budget &amp; Fin Report'!$B28)</f>
        <v>0</v>
      </c>
      <c r="Q28" s="94">
        <f t="shared" ref="Q28:Q34" si="19">SUM(K28:P28)</f>
        <v>345</v>
      </c>
      <c r="R28" s="194">
        <f t="shared" si="18"/>
        <v>2.8750000000000001E-2</v>
      </c>
      <c r="T28" s="93">
        <f>SUMIFS('Transaction List - Int Report 2'!$M$10:$M$115,'Transaction List - Int Report 2'!$D$10:$D$115,'Budget &amp; Fin Report'!T$9,'Transaction List - Int Report 2'!$B$10:$B$115,'Budget &amp; Fin Report'!$B28)</f>
        <v>0</v>
      </c>
      <c r="U28" s="94">
        <f>SUMIFS('Transaction List - Int Report 2'!$M$10:$M$115,'Transaction List - Int Report 2'!$D$10:$D$115,'Budget &amp; Fin Report'!U$9,'Transaction List - Int Report 2'!$B$10:$B$115,'Budget &amp; Fin Report'!$B28)</f>
        <v>0</v>
      </c>
      <c r="V28" s="149">
        <f>SUMIFS('Transaction List - Int Report 2'!$M$10:$M$115,'Transaction List - Int Report 2'!$D$10:$D$115,'Budget &amp; Fin Report'!V$9,'Transaction List - Int Report 2'!$B$10:$B$115,'Budget &amp; Fin Report'!$B28)</f>
        <v>345</v>
      </c>
      <c r="W28" s="149">
        <f>SUMIFS('Transaction List - Int Report 2'!$M$10:$M$115,'Transaction List - Int Report 2'!$D$10:$D$115,'Budget &amp; Fin Report'!W$9,'Transaction List - Int Report 2'!$B$10:$B$115,'Budget &amp; Fin Report'!$B28)</f>
        <v>0</v>
      </c>
      <c r="X28" s="149">
        <f>SUMIFS('Transaction List - Int Report 2'!$M$10:$M$115,'Transaction List - Int Report 2'!$D$10:$D$115,'Budget &amp; Fin Report'!X$9,'Transaction List - Int Report 2'!$B$10:$B$115,'Budget &amp; Fin Report'!$B28)</f>
        <v>0</v>
      </c>
      <c r="Y28" s="94">
        <f>SUMIFS('Transaction List - Int Report 2'!$M$10:$M$115,'Transaction List - Int Report 2'!$D$10:$D$115,'Budget &amp; Fin Report'!Y$9,'Transaction List - Int Report 2'!$B$10:$B$115,'Budget &amp; Fin Report'!$B28)</f>
        <v>0</v>
      </c>
      <c r="Z28" s="94">
        <f t="shared" ref="Z28:Z34" si="20">SUM(T28:Y28)</f>
        <v>345</v>
      </c>
      <c r="AA28" s="194">
        <f t="shared" ref="AA28:AA38" si="21">Z28/I28</f>
        <v>2.8750000000000001E-2</v>
      </c>
      <c r="AC28" s="93">
        <f>SUMIFS('Transaction List - Final Report'!$M$10:$M$115,'Transaction List - Final Report'!$D$10:$D$115,'Budget &amp; Fin Report'!AC$9,'Transaction List - Final Report'!$B$10:$B$115,'Budget &amp; Fin Report'!$B28)</f>
        <v>0</v>
      </c>
      <c r="AD28" s="94">
        <f>SUMIFS('Transaction List - Final Report'!$M$10:$M$115,'Transaction List - Final Report'!$D$10:$D$115,'Budget &amp; Fin Report'!AD$9,'Transaction List - Final Report'!$B$10:$B$115,'Budget &amp; Fin Report'!$B28)</f>
        <v>0</v>
      </c>
      <c r="AE28" s="149">
        <f>SUMIFS('Transaction List - Final Report'!$M$10:$M$115,'Transaction List - Final Report'!$D$10:$D$115,'Budget &amp; Fin Report'!AE$9,'Transaction List - Final Report'!$B$10:$B$115,'Budget &amp; Fin Report'!$B28)</f>
        <v>0</v>
      </c>
      <c r="AF28" s="149">
        <f>SUMIFS('Transaction List - Final Report'!$M$10:$M$115,'Transaction List - Final Report'!$D$10:$D$115,'Budget &amp; Fin Report'!AF$9,'Transaction List - Final Report'!$B$10:$B$115,'Budget &amp; Fin Report'!$B28)</f>
        <v>345</v>
      </c>
      <c r="AG28" s="149">
        <f>SUMIFS('Transaction List - Final Report'!$M$10:$M$115,'Transaction List - Final Report'!$D$10:$D$115,'Budget &amp; Fin Report'!AG$9,'Transaction List - Final Report'!$B$10:$B$115,'Budget &amp; Fin Report'!$B28)</f>
        <v>0</v>
      </c>
      <c r="AH28" s="94">
        <f>SUMIFS('Transaction List - Final Report'!$M$10:$M$115,'Transaction List - Final Report'!$D$10:$D$115,'Budget &amp; Fin Report'!AH$9,'Transaction List - Final Report'!$B$10:$B$115,'Budget &amp; Fin Report'!$B28)</f>
        <v>0</v>
      </c>
      <c r="AI28" s="94">
        <f t="shared" ref="AI28:AI37" si="22">SUM(AC28:AH28)</f>
        <v>345</v>
      </c>
      <c r="AJ28" s="192">
        <f t="shared" ref="AJ28:AJ39" si="23">AI28/I28</f>
        <v>2.8750000000000001E-2</v>
      </c>
    </row>
    <row r="29" spans="1:36" ht="15">
      <c r="B29" s="225" t="s">
        <v>177</v>
      </c>
      <c r="C29" s="231" t="s">
        <v>175</v>
      </c>
      <c r="D29" s="232" t="s">
        <v>154</v>
      </c>
      <c r="E29" s="232">
        <v>1</v>
      </c>
      <c r="F29" s="233">
        <v>4000</v>
      </c>
      <c r="G29" s="232">
        <v>10</v>
      </c>
      <c r="H29" s="234">
        <v>0.3</v>
      </c>
      <c r="I29" s="156">
        <f t="shared" si="17"/>
        <v>12000</v>
      </c>
      <c r="J29" s="141"/>
      <c r="K29" s="93">
        <f>SUMIFS('Transaction List - Int Report 1'!$M$10:$M$115,'Transaction List - Int Report 1'!$D$10:$D$115,'Budget &amp; Fin Report'!K$9,'Transaction List - Int Report 1'!$B$10:$B$115,'Budget &amp; Fin Report'!$B29)</f>
        <v>0</v>
      </c>
      <c r="L29" s="94">
        <f>SUMIFS('Transaction List - Int Report 1'!$M$10:$M$115,'Transaction List - Int Report 1'!$D$10:$D$115,'Budget &amp; Fin Report'!L$9,'Transaction List - Int Report 1'!$B$10:$B$115,'Budget &amp; Fin Report'!$B29)</f>
        <v>0</v>
      </c>
      <c r="M29" s="149">
        <f>SUMIFS('Transaction List - Int Report 1'!$M$10:$M$115,'Transaction List - Int Report 1'!$D$10:$D$115,'Budget &amp; Fin Report'!M$9,'Transaction List - Int Report 1'!$B$10:$B$115,'Budget &amp; Fin Report'!$B29)</f>
        <v>6788</v>
      </c>
      <c r="N29" s="149">
        <f>SUMIFS('Transaction List - Int Report 1'!$M$10:$M$115,'Transaction List - Int Report 1'!$D$10:$D$115,'Budget &amp; Fin Report'!N$9,'Transaction List - Int Report 1'!$B$10:$B$115,'Budget &amp; Fin Report'!$B29)</f>
        <v>0</v>
      </c>
      <c r="O29" s="149">
        <f>SUMIFS('Transaction List - Int Report 1'!$M$10:$M$115,'Transaction List - Int Report 1'!$D$10:$D$115,'Budget &amp; Fin Report'!O$9,'Transaction List - Int Report 1'!$B$10:$B$115,'Budget &amp; Fin Report'!$B29)</f>
        <v>0</v>
      </c>
      <c r="P29" s="94">
        <f>SUMIFS('Transaction List - Int Report 1'!$M$10:$M$115,'Transaction List - Int Report 1'!$D$10:$D$115,'Budget &amp; Fin Report'!P$9,'Transaction List - Int Report 1'!$B$10:$B$115,'Budget &amp; Fin Report'!$B29)</f>
        <v>0</v>
      </c>
      <c r="Q29" s="94">
        <f t="shared" si="19"/>
        <v>6788</v>
      </c>
      <c r="R29" s="193">
        <f t="shared" si="18"/>
        <v>0.56566666666666665</v>
      </c>
      <c r="T29" s="93">
        <f>SUMIFS('Transaction List - Int Report 2'!$M$10:$M$115,'Transaction List - Int Report 2'!$D$10:$D$115,'Budget &amp; Fin Report'!T$9,'Transaction List - Int Report 2'!$B$10:$B$115,'Budget &amp; Fin Report'!$B29)</f>
        <v>0</v>
      </c>
      <c r="U29" s="94">
        <f>SUMIFS('Transaction List - Int Report 2'!$M$10:$M$115,'Transaction List - Int Report 2'!$D$10:$D$115,'Budget &amp; Fin Report'!U$9,'Transaction List - Int Report 2'!$B$10:$B$115,'Budget &amp; Fin Report'!$B29)</f>
        <v>6788</v>
      </c>
      <c r="V29" s="149">
        <f>SUMIFS('Transaction List - Int Report 2'!$M$10:$M$115,'Transaction List - Int Report 2'!$D$10:$D$115,'Budget &amp; Fin Report'!V$9,'Transaction List - Int Report 2'!$B$10:$B$115,'Budget &amp; Fin Report'!$B29)</f>
        <v>0</v>
      </c>
      <c r="W29" s="149">
        <f>SUMIFS('Transaction List - Int Report 2'!$M$10:$M$115,'Transaction List - Int Report 2'!$D$10:$D$115,'Budget &amp; Fin Report'!W$9,'Transaction List - Int Report 2'!$B$10:$B$115,'Budget &amp; Fin Report'!$B29)</f>
        <v>0</v>
      </c>
      <c r="X29" s="149">
        <f>SUMIFS('Transaction List - Int Report 2'!$M$10:$M$115,'Transaction List - Int Report 2'!$D$10:$D$115,'Budget &amp; Fin Report'!X$9,'Transaction List - Int Report 2'!$B$10:$B$115,'Budget &amp; Fin Report'!$B29)</f>
        <v>0</v>
      </c>
      <c r="Y29" s="94">
        <f>SUMIFS('Transaction List - Int Report 2'!$M$10:$M$115,'Transaction List - Int Report 2'!$D$10:$D$115,'Budget &amp; Fin Report'!Y$9,'Transaction List - Int Report 2'!$B$10:$B$115,'Budget &amp; Fin Report'!$B29)</f>
        <v>0</v>
      </c>
      <c r="Z29" s="94">
        <f t="shared" si="20"/>
        <v>6788</v>
      </c>
      <c r="AA29" s="194">
        <f t="shared" si="21"/>
        <v>0.56566666666666665</v>
      </c>
      <c r="AC29" s="93">
        <f>SUMIFS('Transaction List - Final Report'!$M$10:$M$115,'Transaction List - Final Report'!$D$10:$D$115,'Budget &amp; Fin Report'!AC$9,'Transaction List - Final Report'!$B$10:$B$115,'Budget &amp; Fin Report'!$B29)</f>
        <v>0</v>
      </c>
      <c r="AD29" s="94">
        <f>SUMIFS('Transaction List - Final Report'!$M$10:$M$115,'Transaction List - Final Report'!$D$10:$D$115,'Budget &amp; Fin Report'!AD$9,'Transaction List - Final Report'!$B$10:$B$115,'Budget &amp; Fin Report'!$B29)</f>
        <v>0</v>
      </c>
      <c r="AE29" s="149">
        <f>SUMIFS('Transaction List - Final Report'!$M$10:$M$115,'Transaction List - Final Report'!$D$10:$D$115,'Budget &amp; Fin Report'!AE$9,'Transaction List - Final Report'!$B$10:$B$115,'Budget &amp; Fin Report'!$B29)</f>
        <v>0</v>
      </c>
      <c r="AF29" s="149">
        <f>SUMIFS('Transaction List - Final Report'!$M$10:$M$115,'Transaction List - Final Report'!$D$10:$D$115,'Budget &amp; Fin Report'!AF$9,'Transaction List - Final Report'!$B$10:$B$115,'Budget &amp; Fin Report'!$B29)</f>
        <v>0</v>
      </c>
      <c r="AG29" s="149">
        <f>SUMIFS('Transaction List - Final Report'!$M$10:$M$115,'Transaction List - Final Report'!$D$10:$D$115,'Budget &amp; Fin Report'!AG$9,'Transaction List - Final Report'!$B$10:$B$115,'Budget &amp; Fin Report'!$B29)</f>
        <v>6788</v>
      </c>
      <c r="AH29" s="94">
        <f>SUMIFS('Transaction List - Final Report'!$M$10:$M$115,'Transaction List - Final Report'!$D$10:$D$115,'Budget &amp; Fin Report'!AH$9,'Transaction List - Final Report'!$B$10:$B$115,'Budget &amp; Fin Report'!$B29)</f>
        <v>0</v>
      </c>
      <c r="AI29" s="94">
        <f t="shared" si="22"/>
        <v>6788</v>
      </c>
      <c r="AJ29" s="192">
        <f t="shared" si="23"/>
        <v>0.56566666666666665</v>
      </c>
    </row>
    <row r="30" spans="1:36" ht="15">
      <c r="B30" s="225" t="s">
        <v>178</v>
      </c>
      <c r="C30" s="226" t="s">
        <v>175</v>
      </c>
      <c r="D30" s="227" t="s">
        <v>154</v>
      </c>
      <c r="E30" s="227">
        <v>1</v>
      </c>
      <c r="F30" s="230">
        <v>40000</v>
      </c>
      <c r="G30" s="227">
        <v>10</v>
      </c>
      <c r="H30" s="229">
        <v>0.3</v>
      </c>
      <c r="I30" s="156">
        <f t="shared" si="17"/>
        <v>120000</v>
      </c>
      <c r="J30" s="141"/>
      <c r="K30" s="93">
        <f>SUMIFS('Transaction List - Int Report 1'!$M$10:$M$115,'Transaction List - Int Report 1'!$D$10:$D$115,'Budget &amp; Fin Report'!K$9,'Transaction List - Int Report 1'!$B$10:$B$115,'Budget &amp; Fin Report'!$B30)</f>
        <v>0</v>
      </c>
      <c r="L30" s="94">
        <f>SUMIFS('Transaction List - Int Report 1'!$M$10:$M$115,'Transaction List - Int Report 1'!$D$10:$D$115,'Budget &amp; Fin Report'!L$9,'Transaction List - Int Report 1'!$B$10:$B$115,'Budget &amp; Fin Report'!$B30)</f>
        <v>0</v>
      </c>
      <c r="M30" s="149">
        <f>SUMIFS('Transaction List - Int Report 1'!$M$10:$M$115,'Transaction List - Int Report 1'!$D$10:$D$115,'Budget &amp; Fin Report'!M$9,'Transaction List - Int Report 1'!$B$10:$B$115,'Budget &amp; Fin Report'!$B30)</f>
        <v>0</v>
      </c>
      <c r="N30" s="149">
        <f>SUMIFS('Transaction List - Int Report 1'!$M$10:$M$115,'Transaction List - Int Report 1'!$D$10:$D$115,'Budget &amp; Fin Report'!N$9,'Transaction List - Int Report 1'!$B$10:$B$115,'Budget &amp; Fin Report'!$B30)</f>
        <v>0</v>
      </c>
      <c r="O30" s="149">
        <f>SUMIFS('Transaction List - Int Report 1'!$M$10:$M$115,'Transaction List - Int Report 1'!$D$10:$D$115,'Budget &amp; Fin Report'!O$9,'Transaction List - Int Report 1'!$B$10:$B$115,'Budget &amp; Fin Report'!$B30)</f>
        <v>0</v>
      </c>
      <c r="P30" s="94">
        <f>SUMIFS('Transaction List - Int Report 1'!$M$10:$M$115,'Transaction List - Int Report 1'!$D$10:$D$115,'Budget &amp; Fin Report'!P$9,'Transaction List - Int Report 1'!$B$10:$B$115,'Budget &amp; Fin Report'!$B30)</f>
        <v>0</v>
      </c>
      <c r="Q30" s="94">
        <f t="shared" si="19"/>
        <v>0</v>
      </c>
      <c r="R30" s="193">
        <f t="shared" si="18"/>
        <v>0</v>
      </c>
      <c r="T30" s="93">
        <f>SUMIFS('Transaction List - Int Report 2'!$M$10:$M$115,'Transaction List - Int Report 2'!$D$10:$D$115,'Budget &amp; Fin Report'!T$9,'Transaction List - Int Report 2'!$B$10:$B$115,'Budget &amp; Fin Report'!$B30)</f>
        <v>0</v>
      </c>
      <c r="U30" s="94">
        <f>SUMIFS('Transaction List - Int Report 2'!$M$10:$M$115,'Transaction List - Int Report 2'!$D$10:$D$115,'Budget &amp; Fin Report'!U$9,'Transaction List - Int Report 2'!$B$10:$B$115,'Budget &amp; Fin Report'!$B30)</f>
        <v>0</v>
      </c>
      <c r="V30" s="149">
        <f>SUMIFS('Transaction List - Int Report 2'!$M$10:$M$115,'Transaction List - Int Report 2'!$D$10:$D$115,'Budget &amp; Fin Report'!V$9,'Transaction List - Int Report 2'!$B$10:$B$115,'Budget &amp; Fin Report'!$B30)</f>
        <v>0</v>
      </c>
      <c r="W30" s="149">
        <f>SUMIFS('Transaction List - Int Report 2'!$M$10:$M$115,'Transaction List - Int Report 2'!$D$10:$D$115,'Budget &amp; Fin Report'!W$9,'Transaction List - Int Report 2'!$B$10:$B$115,'Budget &amp; Fin Report'!$B30)</f>
        <v>0</v>
      </c>
      <c r="X30" s="149">
        <f>SUMIFS('Transaction List - Int Report 2'!$M$10:$M$115,'Transaction List - Int Report 2'!$D$10:$D$115,'Budget &amp; Fin Report'!X$9,'Transaction List - Int Report 2'!$B$10:$B$115,'Budget &amp; Fin Report'!$B30)</f>
        <v>0</v>
      </c>
      <c r="Y30" s="94">
        <f>SUMIFS('Transaction List - Int Report 2'!$M$10:$M$115,'Transaction List - Int Report 2'!$D$10:$D$115,'Budget &amp; Fin Report'!Y$9,'Transaction List - Int Report 2'!$B$10:$B$115,'Budget &amp; Fin Report'!$B30)</f>
        <v>0</v>
      </c>
      <c r="Z30" s="94">
        <f t="shared" si="20"/>
        <v>0</v>
      </c>
      <c r="AA30" s="194">
        <f t="shared" si="21"/>
        <v>0</v>
      </c>
      <c r="AC30" s="93">
        <f>SUMIFS('Transaction List - Final Report'!$M$10:$M$115,'Transaction List - Final Report'!$D$10:$D$115,'Budget &amp; Fin Report'!AC$9,'Transaction List - Final Report'!$B$10:$B$115,'Budget &amp; Fin Report'!$B30)</f>
        <v>0</v>
      </c>
      <c r="AD30" s="94">
        <f>SUMIFS('Transaction List - Final Report'!$M$10:$M$115,'Transaction List - Final Report'!$D$10:$D$115,'Budget &amp; Fin Report'!AD$9,'Transaction List - Final Report'!$B$10:$B$115,'Budget &amp; Fin Report'!$B30)</f>
        <v>0</v>
      </c>
      <c r="AE30" s="149">
        <f>SUMIFS('Transaction List - Final Report'!$M$10:$M$115,'Transaction List - Final Report'!$D$10:$D$115,'Budget &amp; Fin Report'!AE$9,'Transaction List - Final Report'!$B$10:$B$115,'Budget &amp; Fin Report'!$B30)</f>
        <v>0</v>
      </c>
      <c r="AF30" s="149">
        <f>SUMIFS('Transaction List - Final Report'!$M$10:$M$115,'Transaction List - Final Report'!$D$10:$D$115,'Budget &amp; Fin Report'!AF$9,'Transaction List - Final Report'!$B$10:$B$115,'Budget &amp; Fin Report'!$B30)</f>
        <v>0</v>
      </c>
      <c r="AG30" s="149">
        <f>SUMIFS('Transaction List - Final Report'!$M$10:$M$115,'Transaction List - Final Report'!$D$10:$D$115,'Budget &amp; Fin Report'!AG$9,'Transaction List - Final Report'!$B$10:$B$115,'Budget &amp; Fin Report'!$B30)</f>
        <v>0</v>
      </c>
      <c r="AH30" s="94">
        <f>SUMIFS('Transaction List - Final Report'!$M$10:$M$115,'Transaction List - Final Report'!$D$10:$D$115,'Budget &amp; Fin Report'!AH$9,'Transaction List - Final Report'!$B$10:$B$115,'Budget &amp; Fin Report'!$B30)</f>
        <v>0</v>
      </c>
      <c r="AI30" s="94">
        <f t="shared" si="22"/>
        <v>0</v>
      </c>
      <c r="AJ30" s="194">
        <f t="shared" si="23"/>
        <v>0</v>
      </c>
    </row>
    <row r="31" spans="1:36" ht="15">
      <c r="A31" s="257"/>
      <c r="B31" s="225" t="s">
        <v>179</v>
      </c>
      <c r="C31" s="226"/>
      <c r="D31" s="227"/>
      <c r="E31" s="227"/>
      <c r="F31" s="230"/>
      <c r="G31" s="227"/>
      <c r="H31" s="229"/>
      <c r="I31" s="156">
        <f t="shared" si="17"/>
        <v>0</v>
      </c>
      <c r="J31" s="141"/>
      <c r="K31" s="93">
        <f>SUMIFS('Transaction List - Int Report 1'!$M$10:$M$115,'Transaction List - Int Report 1'!$D$10:$D$115,'Budget &amp; Fin Report'!K$9,'Transaction List - Int Report 1'!$B$10:$B$115,'Budget &amp; Fin Report'!$B31)</f>
        <v>0</v>
      </c>
      <c r="L31" s="94">
        <f>SUMIFS('Transaction List - Int Report 1'!$M$10:$M$115,'Transaction List - Int Report 1'!$D$10:$D$115,'Budget &amp; Fin Report'!L$9,'Transaction List - Int Report 1'!$B$10:$B$115,'Budget &amp; Fin Report'!$B31)</f>
        <v>0</v>
      </c>
      <c r="M31" s="149">
        <f>SUMIFS('Transaction List - Int Report 1'!$M$10:$M$115,'Transaction List - Int Report 1'!$D$10:$D$115,'Budget &amp; Fin Report'!M$9,'Transaction List - Int Report 1'!$B$10:$B$115,'Budget &amp; Fin Report'!$B31)</f>
        <v>0</v>
      </c>
      <c r="N31" s="149">
        <f>SUMIFS('Transaction List - Int Report 1'!$M$10:$M$115,'Transaction List - Int Report 1'!$D$10:$D$115,'Budget &amp; Fin Report'!N$9,'Transaction List - Int Report 1'!$B$10:$B$115,'Budget &amp; Fin Report'!$B31)</f>
        <v>0</v>
      </c>
      <c r="O31" s="149">
        <f>SUMIFS('Transaction List - Int Report 1'!$M$10:$M$115,'Transaction List - Int Report 1'!$D$10:$D$115,'Budget &amp; Fin Report'!O$9,'Transaction List - Int Report 1'!$B$10:$B$115,'Budget &amp; Fin Report'!$B31)</f>
        <v>0</v>
      </c>
      <c r="P31" s="94">
        <f>SUMIFS('Transaction List - Int Report 1'!$M$10:$M$115,'Transaction List - Int Report 1'!$D$10:$D$115,'Budget &amp; Fin Report'!P$9,'Transaction List - Int Report 1'!$B$10:$B$115,'Budget &amp; Fin Report'!$B31)</f>
        <v>0</v>
      </c>
      <c r="Q31" s="94">
        <f t="shared" si="19"/>
        <v>0</v>
      </c>
      <c r="R31" s="193" t="e">
        <f t="shared" si="18"/>
        <v>#DIV/0!</v>
      </c>
      <c r="T31" s="93">
        <f>SUMIFS('Transaction List - Int Report 2'!$M$10:$M$115,'Transaction List - Int Report 2'!$D$10:$D$115,'Budget &amp; Fin Report'!T$9,'Transaction List - Int Report 2'!$B$10:$B$115,'Budget &amp; Fin Report'!$B31)</f>
        <v>0</v>
      </c>
      <c r="U31" s="94">
        <f>SUMIFS('Transaction List - Int Report 2'!$M$10:$M$115,'Transaction List - Int Report 2'!$D$10:$D$115,'Budget &amp; Fin Report'!U$9,'Transaction List - Int Report 2'!$B$10:$B$115,'Budget &amp; Fin Report'!$B31)</f>
        <v>0</v>
      </c>
      <c r="V31" s="149">
        <f>SUMIFS('Transaction List - Int Report 2'!$M$10:$M$115,'Transaction List - Int Report 2'!$D$10:$D$115,'Budget &amp; Fin Report'!V$9,'Transaction List - Int Report 2'!$B$10:$B$115,'Budget &amp; Fin Report'!$B31)</f>
        <v>0</v>
      </c>
      <c r="W31" s="149">
        <f>SUMIFS('Transaction List - Int Report 2'!$M$10:$M$115,'Transaction List - Int Report 2'!$D$10:$D$115,'Budget &amp; Fin Report'!W$9,'Transaction List - Int Report 2'!$B$10:$B$115,'Budget &amp; Fin Report'!$B31)</f>
        <v>0</v>
      </c>
      <c r="X31" s="149">
        <f>SUMIFS('Transaction List - Int Report 2'!$M$10:$M$115,'Transaction List - Int Report 2'!$D$10:$D$115,'Budget &amp; Fin Report'!X$9,'Transaction List - Int Report 2'!$B$10:$B$115,'Budget &amp; Fin Report'!$B31)</f>
        <v>0</v>
      </c>
      <c r="Y31" s="94">
        <f>SUMIFS('Transaction List - Int Report 2'!$M$10:$M$115,'Transaction List - Int Report 2'!$D$10:$D$115,'Budget &amp; Fin Report'!Y$9,'Transaction List - Int Report 2'!$B$10:$B$115,'Budget &amp; Fin Report'!$B31)</f>
        <v>0</v>
      </c>
      <c r="Z31" s="94">
        <f t="shared" si="20"/>
        <v>0</v>
      </c>
      <c r="AA31" s="194" t="e">
        <f t="shared" si="21"/>
        <v>#DIV/0!</v>
      </c>
      <c r="AC31" s="93">
        <f>SUMIFS('Transaction List - Final Report'!$M$10:$M$115,'Transaction List - Final Report'!$D$10:$D$115,'Budget &amp; Fin Report'!AC$9,'Transaction List - Final Report'!$B$10:$B$115,'Budget &amp; Fin Report'!$B31)</f>
        <v>0</v>
      </c>
      <c r="AD31" s="94">
        <f>SUMIFS('Transaction List - Final Report'!$M$10:$M$115,'Transaction List - Final Report'!$D$10:$D$115,'Budget &amp; Fin Report'!AD$9,'Transaction List - Final Report'!$B$10:$B$115,'Budget &amp; Fin Report'!$B31)</f>
        <v>0</v>
      </c>
      <c r="AE31" s="149">
        <f>SUMIFS('Transaction List - Final Report'!$M$10:$M$115,'Transaction List - Final Report'!$D$10:$D$115,'Budget &amp; Fin Report'!AE$9,'Transaction List - Final Report'!$B$10:$B$115,'Budget &amp; Fin Report'!$B31)</f>
        <v>0</v>
      </c>
      <c r="AF31" s="149">
        <f>SUMIFS('Transaction List - Final Report'!$M$10:$M$115,'Transaction List - Final Report'!$D$10:$D$115,'Budget &amp; Fin Report'!AF$9,'Transaction List - Final Report'!$B$10:$B$115,'Budget &amp; Fin Report'!$B31)</f>
        <v>0</v>
      </c>
      <c r="AG31" s="149">
        <f>SUMIFS('Transaction List - Final Report'!$M$10:$M$115,'Transaction List - Final Report'!$D$10:$D$115,'Budget &amp; Fin Report'!AG$9,'Transaction List - Final Report'!$B$10:$B$115,'Budget &amp; Fin Report'!$B31)</f>
        <v>0</v>
      </c>
      <c r="AH31" s="94">
        <f>SUMIFS('Transaction List - Final Report'!$M$10:$M$115,'Transaction List - Final Report'!$D$10:$D$115,'Budget &amp; Fin Report'!AH$9,'Transaction List - Final Report'!$B$10:$B$115,'Budget &amp; Fin Report'!$B31)</f>
        <v>0</v>
      </c>
      <c r="AI31" s="94">
        <f t="shared" si="22"/>
        <v>0</v>
      </c>
      <c r="AJ31" s="194" t="e">
        <f t="shared" si="23"/>
        <v>#DIV/0!</v>
      </c>
    </row>
    <row r="32" spans="1:36" ht="15">
      <c r="B32" s="225" t="s">
        <v>180</v>
      </c>
      <c r="C32" s="235"/>
      <c r="D32" s="236"/>
      <c r="E32" s="236"/>
      <c r="F32" s="237"/>
      <c r="G32" s="236"/>
      <c r="H32" s="238"/>
      <c r="I32" s="157">
        <f t="shared" si="17"/>
        <v>0</v>
      </c>
      <c r="J32" s="141"/>
      <c r="K32" s="93">
        <f>SUMIFS('Transaction List - Int Report 1'!$M$10:$M$115,'Transaction List - Int Report 1'!$D$10:$D$115,'Budget &amp; Fin Report'!K$9,'Transaction List - Int Report 1'!$B$10:$B$115,'Budget &amp; Fin Report'!$B32)</f>
        <v>0</v>
      </c>
      <c r="L32" s="94">
        <f>SUMIFS('Transaction List - Int Report 1'!$M$10:$M$115,'Transaction List - Int Report 1'!$D$10:$D$115,'Budget &amp; Fin Report'!L$9,'Transaction List - Int Report 1'!$B$10:$B$115,'Budget &amp; Fin Report'!$B32)</f>
        <v>0</v>
      </c>
      <c r="M32" s="149">
        <f>SUMIFS('Transaction List - Int Report 1'!$M$10:$M$115,'Transaction List - Int Report 1'!$D$10:$D$115,'Budget &amp; Fin Report'!M$9,'Transaction List - Int Report 1'!$B$10:$B$115,'Budget &amp; Fin Report'!$B32)</f>
        <v>0</v>
      </c>
      <c r="N32" s="149">
        <f>SUMIFS('Transaction List - Int Report 1'!$M$10:$M$115,'Transaction List - Int Report 1'!$D$10:$D$115,'Budget &amp; Fin Report'!N$9,'Transaction List - Int Report 1'!$B$10:$B$115,'Budget &amp; Fin Report'!$B32)</f>
        <v>0</v>
      </c>
      <c r="O32" s="149">
        <f>SUMIFS('Transaction List - Int Report 1'!$M$10:$M$115,'Transaction List - Int Report 1'!$D$10:$D$115,'Budget &amp; Fin Report'!O$9,'Transaction List - Int Report 1'!$B$10:$B$115,'Budget &amp; Fin Report'!$B32)</f>
        <v>0</v>
      </c>
      <c r="P32" s="94">
        <f>SUMIFS('Transaction List - Int Report 1'!$M$10:$M$115,'Transaction List - Int Report 1'!$D$10:$D$115,'Budget &amp; Fin Report'!P$9,'Transaction List - Int Report 1'!$B$10:$B$115,'Budget &amp; Fin Report'!$B32)</f>
        <v>0</v>
      </c>
      <c r="Q32" s="94">
        <f t="shared" si="19"/>
        <v>0</v>
      </c>
      <c r="R32" s="193" t="e">
        <f t="shared" si="18"/>
        <v>#DIV/0!</v>
      </c>
      <c r="T32" s="93">
        <f>SUMIFS('Transaction List - Int Report 2'!$M$10:$M$115,'Transaction List - Int Report 2'!$D$10:$D$115,'Budget &amp; Fin Report'!T$9,'Transaction List - Int Report 2'!$B$10:$B$115,'Budget &amp; Fin Report'!$B32)</f>
        <v>0</v>
      </c>
      <c r="U32" s="94">
        <f>SUMIFS('Transaction List - Int Report 2'!$M$10:$M$115,'Transaction List - Int Report 2'!$D$10:$D$115,'Budget &amp; Fin Report'!U$9,'Transaction List - Int Report 2'!$B$10:$B$115,'Budget &amp; Fin Report'!$B32)</f>
        <v>0</v>
      </c>
      <c r="V32" s="149">
        <f>SUMIFS('Transaction List - Int Report 2'!$M$10:$M$115,'Transaction List - Int Report 2'!$D$10:$D$115,'Budget &amp; Fin Report'!V$9,'Transaction List - Int Report 2'!$B$10:$B$115,'Budget &amp; Fin Report'!$B32)</f>
        <v>0</v>
      </c>
      <c r="W32" s="149">
        <f>SUMIFS('Transaction List - Int Report 2'!$M$10:$M$115,'Transaction List - Int Report 2'!$D$10:$D$115,'Budget &amp; Fin Report'!W$9,'Transaction List - Int Report 2'!$B$10:$B$115,'Budget &amp; Fin Report'!$B32)</f>
        <v>0</v>
      </c>
      <c r="X32" s="149">
        <f>SUMIFS('Transaction List - Int Report 2'!$M$10:$M$115,'Transaction List - Int Report 2'!$D$10:$D$115,'Budget &amp; Fin Report'!X$9,'Transaction List - Int Report 2'!$B$10:$B$115,'Budget &amp; Fin Report'!$B32)</f>
        <v>0</v>
      </c>
      <c r="Y32" s="94">
        <f>SUMIFS('Transaction List - Int Report 2'!$M$10:$M$115,'Transaction List - Int Report 2'!$D$10:$D$115,'Budget &amp; Fin Report'!Y$9,'Transaction List - Int Report 2'!$B$10:$B$115,'Budget &amp; Fin Report'!$B32)</f>
        <v>0</v>
      </c>
      <c r="Z32" s="94">
        <f t="shared" si="20"/>
        <v>0</v>
      </c>
      <c r="AA32" s="194" t="e">
        <f t="shared" si="21"/>
        <v>#DIV/0!</v>
      </c>
      <c r="AC32" s="93">
        <f>SUMIFS('Transaction List - Final Report'!$M$10:$M$115,'Transaction List - Final Report'!$D$10:$D$115,'Budget &amp; Fin Report'!AC$9,'Transaction List - Final Report'!$B$10:$B$115,'Budget &amp; Fin Report'!$B32)</f>
        <v>0</v>
      </c>
      <c r="AD32" s="94">
        <f>SUMIFS('Transaction List - Final Report'!$M$10:$M$115,'Transaction List - Final Report'!$D$10:$D$115,'Budget &amp; Fin Report'!AD$9,'Transaction List - Final Report'!$B$10:$B$115,'Budget &amp; Fin Report'!$B32)</f>
        <v>0</v>
      </c>
      <c r="AE32" s="149">
        <f>SUMIFS('Transaction List - Final Report'!$M$10:$M$115,'Transaction List - Final Report'!$D$10:$D$115,'Budget &amp; Fin Report'!AE$9,'Transaction List - Final Report'!$B$10:$B$115,'Budget &amp; Fin Report'!$B32)</f>
        <v>0</v>
      </c>
      <c r="AF32" s="149">
        <f>SUMIFS('Transaction List - Final Report'!$M$10:$M$115,'Transaction List - Final Report'!$D$10:$D$115,'Budget &amp; Fin Report'!AF$9,'Transaction List - Final Report'!$B$10:$B$115,'Budget &amp; Fin Report'!$B32)</f>
        <v>0</v>
      </c>
      <c r="AG32" s="149">
        <f>SUMIFS('Transaction List - Final Report'!$M$10:$M$115,'Transaction List - Final Report'!$D$10:$D$115,'Budget &amp; Fin Report'!AG$9,'Transaction List - Final Report'!$B$10:$B$115,'Budget &amp; Fin Report'!$B32)</f>
        <v>0</v>
      </c>
      <c r="AH32" s="94">
        <f>SUMIFS('Transaction List - Final Report'!$M$10:$M$115,'Transaction List - Final Report'!$D$10:$D$115,'Budget &amp; Fin Report'!AH$9,'Transaction List - Final Report'!$B$10:$B$115,'Budget &amp; Fin Report'!$B32)</f>
        <v>0</v>
      </c>
      <c r="AI32" s="94">
        <f t="shared" si="22"/>
        <v>0</v>
      </c>
      <c r="AJ32" s="194" t="e">
        <f t="shared" si="23"/>
        <v>#DIV/0!</v>
      </c>
    </row>
    <row r="33" spans="2:36" ht="15">
      <c r="B33" s="225" t="s">
        <v>181</v>
      </c>
      <c r="C33" s="226"/>
      <c r="D33" s="227"/>
      <c r="E33" s="227"/>
      <c r="F33" s="230"/>
      <c r="G33" s="227"/>
      <c r="H33" s="229"/>
      <c r="I33" s="152">
        <f t="shared" si="17"/>
        <v>0</v>
      </c>
      <c r="J33" s="141"/>
      <c r="K33" s="93">
        <f>SUMIFS('Transaction List - Int Report 1'!$M$10:$M$115,'Transaction List - Int Report 1'!$D$10:$D$115,'Budget &amp; Fin Report'!K$9,'Transaction List - Int Report 1'!$B$10:$B$115,'Budget &amp; Fin Report'!$B33)</f>
        <v>0</v>
      </c>
      <c r="L33" s="94">
        <f>SUMIFS('Transaction List - Int Report 1'!$M$10:$M$115,'Transaction List - Int Report 1'!$D$10:$D$115,'Budget &amp; Fin Report'!L$9,'Transaction List - Int Report 1'!$B$10:$B$115,'Budget &amp; Fin Report'!$B33)</f>
        <v>0</v>
      </c>
      <c r="M33" s="149">
        <f>SUMIFS('Transaction List - Int Report 1'!$M$10:$M$115,'Transaction List - Int Report 1'!$D$10:$D$115,'Budget &amp; Fin Report'!M$9,'Transaction List - Int Report 1'!$B$10:$B$115,'Budget &amp; Fin Report'!$B33)</f>
        <v>0</v>
      </c>
      <c r="N33" s="149">
        <f>SUMIFS('Transaction List - Int Report 1'!$M$10:$M$115,'Transaction List - Int Report 1'!$D$10:$D$115,'Budget &amp; Fin Report'!N$9,'Transaction List - Int Report 1'!$B$10:$B$115,'Budget &amp; Fin Report'!$B33)</f>
        <v>0</v>
      </c>
      <c r="O33" s="149">
        <f>SUMIFS('Transaction List - Int Report 1'!$M$10:$M$115,'Transaction List - Int Report 1'!$D$10:$D$115,'Budget &amp; Fin Report'!O$9,'Transaction List - Int Report 1'!$B$10:$B$115,'Budget &amp; Fin Report'!$B33)</f>
        <v>0</v>
      </c>
      <c r="P33" s="94">
        <f>SUMIFS('Transaction List - Int Report 1'!$M$10:$M$115,'Transaction List - Int Report 1'!$D$10:$D$115,'Budget &amp; Fin Report'!P$9,'Transaction List - Int Report 1'!$B$10:$B$115,'Budget &amp; Fin Report'!$B33)</f>
        <v>0</v>
      </c>
      <c r="Q33" s="94">
        <f t="shared" si="19"/>
        <v>0</v>
      </c>
      <c r="R33" s="193" t="e">
        <f t="shared" si="18"/>
        <v>#DIV/0!</v>
      </c>
      <c r="T33" s="93">
        <f>SUMIFS('Transaction List - Int Report 2'!$M$10:$M$115,'Transaction List - Int Report 2'!$D$10:$D$115,'Budget &amp; Fin Report'!T$9,'Transaction List - Int Report 2'!$B$10:$B$115,'Budget &amp; Fin Report'!$B33)</f>
        <v>0</v>
      </c>
      <c r="U33" s="94">
        <f>SUMIFS('Transaction List - Int Report 2'!$M$10:$M$115,'Transaction List - Int Report 2'!$D$10:$D$115,'Budget &amp; Fin Report'!U$9,'Transaction List - Int Report 2'!$B$10:$B$115,'Budget &amp; Fin Report'!$B33)</f>
        <v>0</v>
      </c>
      <c r="V33" s="149">
        <f>SUMIFS('Transaction List - Int Report 2'!$M$10:$M$115,'Transaction List - Int Report 2'!$D$10:$D$115,'Budget &amp; Fin Report'!V$9,'Transaction List - Int Report 2'!$B$10:$B$115,'Budget &amp; Fin Report'!$B33)</f>
        <v>0</v>
      </c>
      <c r="W33" s="149">
        <f>SUMIFS('Transaction List - Int Report 2'!$M$10:$M$115,'Transaction List - Int Report 2'!$D$10:$D$115,'Budget &amp; Fin Report'!W$9,'Transaction List - Int Report 2'!$B$10:$B$115,'Budget &amp; Fin Report'!$B33)</f>
        <v>0</v>
      </c>
      <c r="X33" s="149">
        <f>SUMIFS('Transaction List - Int Report 2'!$M$10:$M$115,'Transaction List - Int Report 2'!$D$10:$D$115,'Budget &amp; Fin Report'!X$9,'Transaction List - Int Report 2'!$B$10:$B$115,'Budget &amp; Fin Report'!$B33)</f>
        <v>0</v>
      </c>
      <c r="Y33" s="94">
        <f>SUMIFS('Transaction List - Int Report 2'!$M$10:$M$115,'Transaction List - Int Report 2'!$D$10:$D$115,'Budget &amp; Fin Report'!Y$9,'Transaction List - Int Report 2'!$B$10:$B$115,'Budget &amp; Fin Report'!$B33)</f>
        <v>0</v>
      </c>
      <c r="Z33" s="94">
        <f t="shared" si="20"/>
        <v>0</v>
      </c>
      <c r="AA33" s="194" t="e">
        <f t="shared" si="21"/>
        <v>#DIV/0!</v>
      </c>
      <c r="AC33" s="93">
        <f>SUMIFS('Transaction List - Final Report'!$M$10:$M$115,'Transaction List - Final Report'!$D$10:$D$115,'Budget &amp; Fin Report'!AC$9,'Transaction List - Final Report'!$B$10:$B$115,'Budget &amp; Fin Report'!$B33)</f>
        <v>0</v>
      </c>
      <c r="AD33" s="94">
        <f>SUMIFS('Transaction List - Final Report'!$M$10:$M$115,'Transaction List - Final Report'!$D$10:$D$115,'Budget &amp; Fin Report'!AD$9,'Transaction List - Final Report'!$B$10:$B$115,'Budget &amp; Fin Report'!$B33)</f>
        <v>0</v>
      </c>
      <c r="AE33" s="149">
        <f>SUMIFS('Transaction List - Final Report'!$M$10:$M$115,'Transaction List - Final Report'!$D$10:$D$115,'Budget &amp; Fin Report'!AE$9,'Transaction List - Final Report'!$B$10:$B$115,'Budget &amp; Fin Report'!$B33)</f>
        <v>0</v>
      </c>
      <c r="AF33" s="149">
        <f>SUMIFS('Transaction List - Final Report'!$M$10:$M$115,'Transaction List - Final Report'!$D$10:$D$115,'Budget &amp; Fin Report'!AF$9,'Transaction List - Final Report'!$B$10:$B$115,'Budget &amp; Fin Report'!$B33)</f>
        <v>0</v>
      </c>
      <c r="AG33" s="149">
        <f>SUMIFS('Transaction List - Final Report'!$M$10:$M$115,'Transaction List - Final Report'!$D$10:$D$115,'Budget &amp; Fin Report'!AG$9,'Transaction List - Final Report'!$B$10:$B$115,'Budget &amp; Fin Report'!$B33)</f>
        <v>0</v>
      </c>
      <c r="AH33" s="94">
        <f>SUMIFS('Transaction List - Final Report'!$M$10:$M$115,'Transaction List - Final Report'!$D$10:$D$115,'Budget &amp; Fin Report'!AH$9,'Transaction List - Final Report'!$B$10:$B$115,'Budget &amp; Fin Report'!$B33)</f>
        <v>0</v>
      </c>
      <c r="AI33" s="94">
        <f t="shared" si="22"/>
        <v>0</v>
      </c>
      <c r="AJ33" s="194" t="e">
        <f t="shared" si="23"/>
        <v>#DIV/0!</v>
      </c>
    </row>
    <row r="34" spans="2:36" ht="15">
      <c r="B34" s="225" t="s">
        <v>182</v>
      </c>
      <c r="C34" s="226"/>
      <c r="D34" s="227"/>
      <c r="E34" s="227"/>
      <c r="F34" s="230"/>
      <c r="G34" s="227"/>
      <c r="H34" s="229"/>
      <c r="I34" s="156">
        <f t="shared" si="17"/>
        <v>0</v>
      </c>
      <c r="J34" s="141"/>
      <c r="K34" s="93">
        <f>SUMIFS('Transaction List - Int Report 1'!$M$10:$M$115,'Transaction List - Int Report 1'!$D$10:$D$115,'Budget &amp; Fin Report'!K$9,'Transaction List - Int Report 1'!$B$10:$B$115,'Budget &amp; Fin Report'!$B34)</f>
        <v>0</v>
      </c>
      <c r="L34" s="94">
        <f>SUMIFS('Transaction List - Int Report 1'!$M$10:$M$115,'Transaction List - Int Report 1'!$D$10:$D$115,'Budget &amp; Fin Report'!L$9,'Transaction List - Int Report 1'!$B$10:$B$115,'Budget &amp; Fin Report'!$B34)</f>
        <v>0</v>
      </c>
      <c r="M34" s="149">
        <f>SUMIFS('Transaction List - Int Report 1'!$M$10:$M$115,'Transaction List - Int Report 1'!$D$10:$D$115,'Budget &amp; Fin Report'!M$9,'Transaction List - Int Report 1'!$B$10:$B$115,'Budget &amp; Fin Report'!$B34)</f>
        <v>0</v>
      </c>
      <c r="N34" s="149">
        <f>SUMIFS('Transaction List - Int Report 1'!$M$10:$M$115,'Transaction List - Int Report 1'!$D$10:$D$115,'Budget &amp; Fin Report'!N$9,'Transaction List - Int Report 1'!$B$10:$B$115,'Budget &amp; Fin Report'!$B34)</f>
        <v>0</v>
      </c>
      <c r="O34" s="149">
        <f>SUMIFS('Transaction List - Int Report 1'!$M$10:$M$115,'Transaction List - Int Report 1'!$D$10:$D$115,'Budget &amp; Fin Report'!O$9,'Transaction List - Int Report 1'!$B$10:$B$115,'Budget &amp; Fin Report'!$B34)</f>
        <v>0</v>
      </c>
      <c r="P34" s="94">
        <f>SUMIFS('Transaction List - Int Report 1'!$M$10:$M$115,'Transaction List - Int Report 1'!$D$10:$D$115,'Budget &amp; Fin Report'!P$9,'Transaction List - Int Report 1'!$B$10:$B$115,'Budget &amp; Fin Report'!$B34)</f>
        <v>0</v>
      </c>
      <c r="Q34" s="94">
        <f t="shared" si="19"/>
        <v>0</v>
      </c>
      <c r="R34" s="193" t="e">
        <f t="shared" si="18"/>
        <v>#DIV/0!</v>
      </c>
      <c r="T34" s="93">
        <f>SUMIFS('Transaction List - Int Report 2'!$M$10:$M$115,'Transaction List - Int Report 2'!$D$10:$D$115,'Budget &amp; Fin Report'!T$9,'Transaction List - Int Report 2'!$B$10:$B$115,'Budget &amp; Fin Report'!$B34)</f>
        <v>0</v>
      </c>
      <c r="U34" s="94">
        <f>SUMIFS('Transaction List - Int Report 2'!$M$10:$M$115,'Transaction List - Int Report 2'!$D$10:$D$115,'Budget &amp; Fin Report'!U$9,'Transaction List - Int Report 2'!$B$10:$B$115,'Budget &amp; Fin Report'!$B34)</f>
        <v>0</v>
      </c>
      <c r="V34" s="149">
        <f>SUMIFS('Transaction List - Int Report 2'!$M$10:$M$115,'Transaction List - Int Report 2'!$D$10:$D$115,'Budget &amp; Fin Report'!V$9,'Transaction List - Int Report 2'!$B$10:$B$115,'Budget &amp; Fin Report'!$B34)</f>
        <v>0</v>
      </c>
      <c r="W34" s="149">
        <f>SUMIFS('Transaction List - Int Report 2'!$M$10:$M$115,'Transaction List - Int Report 2'!$D$10:$D$115,'Budget &amp; Fin Report'!W$9,'Transaction List - Int Report 2'!$B$10:$B$115,'Budget &amp; Fin Report'!$B34)</f>
        <v>0</v>
      </c>
      <c r="X34" s="149">
        <f>SUMIFS('Transaction List - Int Report 2'!$M$10:$M$115,'Transaction List - Int Report 2'!$D$10:$D$115,'Budget &amp; Fin Report'!X$9,'Transaction List - Int Report 2'!$B$10:$B$115,'Budget &amp; Fin Report'!$B34)</f>
        <v>0</v>
      </c>
      <c r="Y34" s="94">
        <f>SUMIFS('Transaction List - Int Report 2'!$M$10:$M$115,'Transaction List - Int Report 2'!$D$10:$D$115,'Budget &amp; Fin Report'!Y$9,'Transaction List - Int Report 2'!$B$10:$B$115,'Budget &amp; Fin Report'!$B34)</f>
        <v>0</v>
      </c>
      <c r="Z34" s="94">
        <f t="shared" si="20"/>
        <v>0</v>
      </c>
      <c r="AA34" s="194" t="e">
        <f t="shared" si="21"/>
        <v>#DIV/0!</v>
      </c>
      <c r="AC34" s="93">
        <f>SUMIFS('Transaction List - Final Report'!$M$10:$M$115,'Transaction List - Final Report'!$D$10:$D$115,'Budget &amp; Fin Report'!AC$9,'Transaction List - Final Report'!$B$10:$B$115,'Budget &amp; Fin Report'!$B34)</f>
        <v>0</v>
      </c>
      <c r="AD34" s="94">
        <f>SUMIFS('Transaction List - Final Report'!$M$10:$M$115,'Transaction List - Final Report'!$D$10:$D$115,'Budget &amp; Fin Report'!AD$9,'Transaction List - Final Report'!$B$10:$B$115,'Budget &amp; Fin Report'!$B34)</f>
        <v>0</v>
      </c>
      <c r="AE34" s="149">
        <f>SUMIFS('Transaction List - Final Report'!$M$10:$M$115,'Transaction List - Final Report'!$D$10:$D$115,'Budget &amp; Fin Report'!AE$9,'Transaction List - Final Report'!$B$10:$B$115,'Budget &amp; Fin Report'!$B34)</f>
        <v>0</v>
      </c>
      <c r="AF34" s="149">
        <f>SUMIFS('Transaction List - Final Report'!$M$10:$M$115,'Transaction List - Final Report'!$D$10:$D$115,'Budget &amp; Fin Report'!AF$9,'Transaction List - Final Report'!$B$10:$B$115,'Budget &amp; Fin Report'!$B34)</f>
        <v>0</v>
      </c>
      <c r="AG34" s="149">
        <f>SUMIFS('Transaction List - Final Report'!$M$10:$M$115,'Transaction List - Final Report'!$D$10:$D$115,'Budget &amp; Fin Report'!AG$9,'Transaction List - Final Report'!$B$10:$B$115,'Budget &amp; Fin Report'!$B34)</f>
        <v>0</v>
      </c>
      <c r="AH34" s="94">
        <f>SUMIFS('Transaction List - Final Report'!$M$10:$M$115,'Transaction List - Final Report'!$D$10:$D$115,'Budget &amp; Fin Report'!AH$9,'Transaction List - Final Report'!$B$10:$B$115,'Budget &amp; Fin Report'!$B34)</f>
        <v>0</v>
      </c>
      <c r="AI34" s="94">
        <f t="shared" si="22"/>
        <v>0</v>
      </c>
      <c r="AJ34" s="193" t="e">
        <f t="shared" si="23"/>
        <v>#DIV/0!</v>
      </c>
    </row>
    <row r="35" spans="2:36" ht="15">
      <c r="B35" s="225" t="s">
        <v>183</v>
      </c>
      <c r="C35" s="231"/>
      <c r="D35" s="232"/>
      <c r="E35" s="232"/>
      <c r="F35" s="233"/>
      <c r="G35" s="232"/>
      <c r="H35" s="234"/>
      <c r="I35" s="156">
        <f t="shared" si="17"/>
        <v>0</v>
      </c>
      <c r="J35" s="141"/>
      <c r="K35" s="93">
        <f>SUMIFS('Transaction List - Int Report 1'!$M$10:$M$115,'Transaction List - Int Report 1'!$D$10:$D$115,'Budget &amp; Fin Report'!K$9,'Transaction List - Int Report 1'!$B$10:$B$115,'Budget &amp; Fin Report'!$B35)</f>
        <v>0</v>
      </c>
      <c r="L35" s="94">
        <f>SUMIFS('Transaction List - Int Report 1'!$M$10:$M$115,'Transaction List - Int Report 1'!$D$10:$D$115,'Budget &amp; Fin Report'!L$9,'Transaction List - Int Report 1'!$B$10:$B$115,'Budget &amp; Fin Report'!$B35)</f>
        <v>0</v>
      </c>
      <c r="M35" s="149">
        <f>SUMIFS('Transaction List - Int Report 1'!$M$10:$M$115,'Transaction List - Int Report 1'!$D$10:$D$115,'Budget &amp; Fin Report'!M$9,'Transaction List - Int Report 1'!$B$10:$B$115,'Budget &amp; Fin Report'!$B35)</f>
        <v>0</v>
      </c>
      <c r="N35" s="149">
        <f>SUMIFS('Transaction List - Int Report 1'!$M$10:$M$115,'Transaction List - Int Report 1'!$D$10:$D$115,'Budget &amp; Fin Report'!N$9,'Transaction List - Int Report 1'!$B$10:$B$115,'Budget &amp; Fin Report'!$B35)</f>
        <v>0</v>
      </c>
      <c r="O35" s="149">
        <f>SUMIFS('Transaction List - Int Report 1'!$M$10:$M$115,'Transaction List - Int Report 1'!$D$10:$D$115,'Budget &amp; Fin Report'!O$9,'Transaction List - Int Report 1'!$B$10:$B$115,'Budget &amp; Fin Report'!$B35)</f>
        <v>0</v>
      </c>
      <c r="P35" s="94">
        <f>SUMIFS('Transaction List - Int Report 1'!$M$10:$M$115,'Transaction List - Int Report 1'!$D$10:$D$115,'Budget &amp; Fin Report'!P$9,'Transaction List - Int Report 1'!$B$10:$B$115,'Budget &amp; Fin Report'!$B35)</f>
        <v>0</v>
      </c>
      <c r="Q35" s="94">
        <f>SUM(K35:P35)</f>
        <v>0</v>
      </c>
      <c r="R35" s="193" t="e">
        <f t="shared" si="18"/>
        <v>#DIV/0!</v>
      </c>
      <c r="T35" s="93">
        <f>SUMIFS('Transaction List - Int Report 2'!$M$10:$M$115,'Transaction List - Int Report 2'!$D$10:$D$115,'Budget &amp; Fin Report'!T$9,'Transaction List - Int Report 2'!$B$10:$B$115,'Budget &amp; Fin Report'!$B35)</f>
        <v>0</v>
      </c>
      <c r="U35" s="94">
        <f>SUMIFS('Transaction List - Int Report 2'!$M$10:$M$115,'Transaction List - Int Report 2'!$D$10:$D$115,'Budget &amp; Fin Report'!U$9,'Transaction List - Int Report 2'!$B$10:$B$115,'Budget &amp; Fin Report'!$B35)</f>
        <v>0</v>
      </c>
      <c r="V35" s="149">
        <f>SUMIFS('Transaction List - Int Report 2'!$M$10:$M$115,'Transaction List - Int Report 2'!$D$10:$D$115,'Budget &amp; Fin Report'!V$9,'Transaction List - Int Report 2'!$B$10:$B$115,'Budget &amp; Fin Report'!$B35)</f>
        <v>0</v>
      </c>
      <c r="W35" s="149">
        <f>SUMIFS('Transaction List - Int Report 2'!$M$10:$M$115,'Transaction List - Int Report 2'!$D$10:$D$115,'Budget &amp; Fin Report'!W$9,'Transaction List - Int Report 2'!$B$10:$B$115,'Budget &amp; Fin Report'!$B35)</f>
        <v>0</v>
      </c>
      <c r="X35" s="149">
        <f>SUMIFS('Transaction List - Int Report 2'!$M$10:$M$115,'Transaction List - Int Report 2'!$D$10:$D$115,'Budget &amp; Fin Report'!X$9,'Transaction List - Int Report 2'!$B$10:$B$115,'Budget &amp; Fin Report'!$B35)</f>
        <v>0</v>
      </c>
      <c r="Y35" s="94">
        <f>SUMIFS('Transaction List - Int Report 2'!$M$10:$M$115,'Transaction List - Int Report 2'!$D$10:$D$115,'Budget &amp; Fin Report'!Y$9,'Transaction List - Int Report 2'!$B$10:$B$115,'Budget &amp; Fin Report'!$B35)</f>
        <v>0</v>
      </c>
      <c r="Z35" s="94">
        <f>SUM(T35:Y35)</f>
        <v>0</v>
      </c>
      <c r="AA35" s="194" t="e">
        <f>Z35/I35</f>
        <v>#DIV/0!</v>
      </c>
      <c r="AC35" s="93">
        <f>SUMIFS('Transaction List - Final Report'!$M$10:$M$115,'Transaction List - Final Report'!$D$10:$D$115,'Budget &amp; Fin Report'!AC$9,'Transaction List - Final Report'!$B$10:$B$115,'Budget &amp; Fin Report'!$B35)</f>
        <v>0</v>
      </c>
      <c r="AD35" s="94">
        <f>SUMIFS('Transaction List - Final Report'!$M$10:$M$115,'Transaction List - Final Report'!$D$10:$D$115,'Budget &amp; Fin Report'!AD$9,'Transaction List - Final Report'!$B$10:$B$115,'Budget &amp; Fin Report'!$B35)</f>
        <v>0</v>
      </c>
      <c r="AE35" s="149">
        <f>SUMIFS('Transaction List - Final Report'!$M$10:$M$115,'Transaction List - Final Report'!$D$10:$D$115,'Budget &amp; Fin Report'!AE$9,'Transaction List - Final Report'!$B$10:$B$115,'Budget &amp; Fin Report'!$B35)</f>
        <v>0</v>
      </c>
      <c r="AF35" s="149">
        <f>SUMIFS('Transaction List - Final Report'!$M$10:$M$115,'Transaction List - Final Report'!$D$10:$D$115,'Budget &amp; Fin Report'!AF$9,'Transaction List - Final Report'!$B$10:$B$115,'Budget &amp; Fin Report'!$B35)</f>
        <v>0</v>
      </c>
      <c r="AG35" s="149">
        <f>SUMIFS('Transaction List - Final Report'!$M$10:$M$115,'Transaction List - Final Report'!$D$10:$D$115,'Budget &amp; Fin Report'!AG$9,'Transaction List - Final Report'!$B$10:$B$115,'Budget &amp; Fin Report'!$B35)</f>
        <v>0</v>
      </c>
      <c r="AH35" s="94">
        <f>SUMIFS('Transaction List - Final Report'!$M$10:$M$115,'Transaction List - Final Report'!$D$10:$D$115,'Budget &amp; Fin Report'!AH$9,'Transaction List - Final Report'!$B$10:$B$115,'Budget &amp; Fin Report'!$B35)</f>
        <v>0</v>
      </c>
      <c r="AI35" s="94">
        <f t="shared" si="22"/>
        <v>0</v>
      </c>
      <c r="AJ35" s="194" t="e">
        <f t="shared" si="23"/>
        <v>#DIV/0!</v>
      </c>
    </row>
    <row r="36" spans="2:36" ht="15">
      <c r="B36" s="225" t="s">
        <v>184</v>
      </c>
      <c r="C36" s="226"/>
      <c r="D36" s="227"/>
      <c r="E36" s="227"/>
      <c r="F36" s="230"/>
      <c r="G36" s="227"/>
      <c r="H36" s="229"/>
      <c r="I36" s="156">
        <f t="shared" si="17"/>
        <v>0</v>
      </c>
      <c r="J36" s="141"/>
      <c r="K36" s="93">
        <f>SUMIFS('Transaction List - Int Report 1'!$M$10:$M$115,'Transaction List - Int Report 1'!$D$10:$D$115,'Budget &amp; Fin Report'!K$9,'Transaction List - Int Report 1'!$B$10:$B$115,'Budget &amp; Fin Report'!$B36)</f>
        <v>0</v>
      </c>
      <c r="L36" s="94">
        <f>SUMIFS('Transaction List - Int Report 1'!$M$10:$M$115,'Transaction List - Int Report 1'!$D$10:$D$115,'Budget &amp; Fin Report'!L$9,'Transaction List - Int Report 1'!$B$10:$B$115,'Budget &amp; Fin Report'!$B36)</f>
        <v>0</v>
      </c>
      <c r="M36" s="149">
        <f>SUMIFS('Transaction List - Int Report 1'!$M$10:$M$115,'Transaction List - Int Report 1'!$D$10:$D$115,'Budget &amp; Fin Report'!M$9,'Transaction List - Int Report 1'!$B$10:$B$115,'Budget &amp; Fin Report'!$B36)</f>
        <v>0</v>
      </c>
      <c r="N36" s="149">
        <f>SUMIFS('Transaction List - Int Report 1'!$M$10:$M$115,'Transaction List - Int Report 1'!$D$10:$D$115,'Budget &amp; Fin Report'!N$9,'Transaction List - Int Report 1'!$B$10:$B$115,'Budget &amp; Fin Report'!$B36)</f>
        <v>0</v>
      </c>
      <c r="O36" s="149">
        <f>SUMIFS('Transaction List - Int Report 1'!$M$10:$M$115,'Transaction List - Int Report 1'!$D$10:$D$115,'Budget &amp; Fin Report'!O$9,'Transaction List - Int Report 1'!$B$10:$B$115,'Budget &amp; Fin Report'!$B36)</f>
        <v>0</v>
      </c>
      <c r="P36" s="94">
        <f>SUMIFS('Transaction List - Int Report 1'!$M$10:$M$115,'Transaction List - Int Report 1'!$D$10:$D$115,'Budget &amp; Fin Report'!P$9,'Transaction List - Int Report 1'!$B$10:$B$115,'Budget &amp; Fin Report'!$B36)</f>
        <v>0</v>
      </c>
      <c r="Q36" s="94">
        <f t="shared" ref="Q36:Q38" si="24">SUM(K36:P36)</f>
        <v>0</v>
      </c>
      <c r="R36" s="193" t="e">
        <f t="shared" si="18"/>
        <v>#DIV/0!</v>
      </c>
      <c r="T36" s="93">
        <f>SUMIFS('Transaction List - Int Report 2'!$M$10:$M$115,'Transaction List - Int Report 2'!$D$10:$D$115,'Budget &amp; Fin Report'!T$9,'Transaction List - Int Report 2'!$B$10:$B$115,'Budget &amp; Fin Report'!$B36)</f>
        <v>0</v>
      </c>
      <c r="U36" s="94">
        <f>SUMIFS('Transaction List - Int Report 2'!$M$10:$M$115,'Transaction List - Int Report 2'!$D$10:$D$115,'Budget &amp; Fin Report'!U$9,'Transaction List - Int Report 2'!$B$10:$B$115,'Budget &amp; Fin Report'!$B36)</f>
        <v>0</v>
      </c>
      <c r="V36" s="149">
        <f>SUMIFS('Transaction List - Int Report 2'!$M$10:$M$115,'Transaction List - Int Report 2'!$D$10:$D$115,'Budget &amp; Fin Report'!V$9,'Transaction List - Int Report 2'!$B$10:$B$115,'Budget &amp; Fin Report'!$B36)</f>
        <v>0</v>
      </c>
      <c r="W36" s="149">
        <f>SUMIFS('Transaction List - Int Report 2'!$M$10:$M$115,'Transaction List - Int Report 2'!$D$10:$D$115,'Budget &amp; Fin Report'!W$9,'Transaction List - Int Report 2'!$B$10:$B$115,'Budget &amp; Fin Report'!$B36)</f>
        <v>0</v>
      </c>
      <c r="X36" s="149">
        <f>SUMIFS('Transaction List - Int Report 2'!$M$10:$M$115,'Transaction List - Int Report 2'!$D$10:$D$115,'Budget &amp; Fin Report'!X$9,'Transaction List - Int Report 2'!$B$10:$B$115,'Budget &amp; Fin Report'!$B36)</f>
        <v>0</v>
      </c>
      <c r="Y36" s="94">
        <f>SUMIFS('Transaction List - Int Report 2'!$M$10:$M$115,'Transaction List - Int Report 2'!$D$10:$D$115,'Budget &amp; Fin Report'!Y$9,'Transaction List - Int Report 2'!$B$10:$B$115,'Budget &amp; Fin Report'!$B36)</f>
        <v>0</v>
      </c>
      <c r="Z36" s="94">
        <f t="shared" ref="Z36:Z38" si="25">SUM(T36:Y36)</f>
        <v>0</v>
      </c>
      <c r="AA36" s="194" t="e">
        <f t="shared" si="21"/>
        <v>#DIV/0!</v>
      </c>
      <c r="AC36" s="93">
        <f>SUMIFS('Transaction List - Final Report'!$M$10:$M$115,'Transaction List - Final Report'!$D$10:$D$115,'Budget &amp; Fin Report'!AC$9,'Transaction List - Final Report'!$B$10:$B$115,'Budget &amp; Fin Report'!$B36)</f>
        <v>0</v>
      </c>
      <c r="AD36" s="94">
        <f>SUMIFS('Transaction List - Final Report'!$M$10:$M$115,'Transaction List - Final Report'!$D$10:$D$115,'Budget &amp; Fin Report'!AD$9,'Transaction List - Final Report'!$B$10:$B$115,'Budget &amp; Fin Report'!$B36)</f>
        <v>0</v>
      </c>
      <c r="AE36" s="149">
        <f>SUMIFS('Transaction List - Final Report'!$M$10:$M$115,'Transaction List - Final Report'!$D$10:$D$115,'Budget &amp; Fin Report'!AE$9,'Transaction List - Final Report'!$B$10:$B$115,'Budget &amp; Fin Report'!$B36)</f>
        <v>0</v>
      </c>
      <c r="AF36" s="149">
        <f>SUMIFS('Transaction List - Final Report'!$M$10:$M$115,'Transaction List - Final Report'!$D$10:$D$115,'Budget &amp; Fin Report'!AF$9,'Transaction List - Final Report'!$B$10:$B$115,'Budget &amp; Fin Report'!$B36)</f>
        <v>0</v>
      </c>
      <c r="AG36" s="149">
        <f>SUMIFS('Transaction List - Final Report'!$M$10:$M$115,'Transaction List - Final Report'!$D$10:$D$115,'Budget &amp; Fin Report'!AG$9,'Transaction List - Final Report'!$B$10:$B$115,'Budget &amp; Fin Report'!$B36)</f>
        <v>0</v>
      </c>
      <c r="AH36" s="94">
        <f>SUMIFS('Transaction List - Final Report'!$M$10:$M$115,'Transaction List - Final Report'!$D$10:$D$115,'Budget &amp; Fin Report'!AH$9,'Transaction List - Final Report'!$B$10:$B$115,'Budget &amp; Fin Report'!$B36)</f>
        <v>0</v>
      </c>
      <c r="AI36" s="94">
        <f t="shared" si="22"/>
        <v>0</v>
      </c>
      <c r="AJ36" s="194" t="e">
        <f t="shared" si="23"/>
        <v>#DIV/0!</v>
      </c>
    </row>
    <row r="37" spans="2:36" ht="15">
      <c r="B37" s="225" t="s">
        <v>185</v>
      </c>
      <c r="C37" s="226"/>
      <c r="D37" s="227"/>
      <c r="E37" s="227"/>
      <c r="F37" s="230"/>
      <c r="G37" s="227"/>
      <c r="H37" s="229"/>
      <c r="I37" s="156">
        <f t="shared" si="17"/>
        <v>0</v>
      </c>
      <c r="J37" s="141"/>
      <c r="K37" s="93">
        <f>SUMIFS('Transaction List - Int Report 1'!$M$10:$M$115,'Transaction List - Int Report 1'!$D$10:$D$115,'Budget &amp; Fin Report'!K$9,'Transaction List - Int Report 1'!$B$10:$B$115,'Budget &amp; Fin Report'!$B37)</f>
        <v>0</v>
      </c>
      <c r="L37" s="94">
        <f>SUMIFS('Transaction List - Int Report 1'!$M$10:$M$115,'Transaction List - Int Report 1'!$D$10:$D$115,'Budget &amp; Fin Report'!L$9,'Transaction List - Int Report 1'!$B$10:$B$115,'Budget &amp; Fin Report'!$B37)</f>
        <v>0</v>
      </c>
      <c r="M37" s="149">
        <f>SUMIFS('Transaction List - Int Report 1'!$M$10:$M$115,'Transaction List - Int Report 1'!$D$10:$D$115,'Budget &amp; Fin Report'!M$9,'Transaction List - Int Report 1'!$B$10:$B$115,'Budget &amp; Fin Report'!$B37)</f>
        <v>0</v>
      </c>
      <c r="N37" s="149">
        <f>SUMIFS('Transaction List - Int Report 1'!$M$10:$M$115,'Transaction List - Int Report 1'!$D$10:$D$115,'Budget &amp; Fin Report'!N$9,'Transaction List - Int Report 1'!$B$10:$B$115,'Budget &amp; Fin Report'!$B37)</f>
        <v>0</v>
      </c>
      <c r="O37" s="149">
        <f>SUMIFS('Transaction List - Int Report 1'!$M$10:$M$115,'Transaction List - Int Report 1'!$D$10:$D$115,'Budget &amp; Fin Report'!O$9,'Transaction List - Int Report 1'!$B$10:$B$115,'Budget &amp; Fin Report'!$B37)</f>
        <v>0</v>
      </c>
      <c r="P37" s="94">
        <f>SUMIFS('Transaction List - Int Report 1'!$M$10:$M$115,'Transaction List - Int Report 1'!$D$10:$D$115,'Budget &amp; Fin Report'!P$9,'Transaction List - Int Report 1'!$B$10:$B$115,'Budget &amp; Fin Report'!$B37)</f>
        <v>0</v>
      </c>
      <c r="Q37" s="94">
        <f t="shared" si="24"/>
        <v>0</v>
      </c>
      <c r="R37" s="193" t="e">
        <f t="shared" si="18"/>
        <v>#DIV/0!</v>
      </c>
      <c r="T37" s="93">
        <f>SUMIFS('Transaction List - Int Report 2'!$M$10:$M$115,'Transaction List - Int Report 2'!$D$10:$D$115,'Budget &amp; Fin Report'!T$9,'Transaction List - Int Report 2'!$B$10:$B$115,'Budget &amp; Fin Report'!$B37)</f>
        <v>0</v>
      </c>
      <c r="U37" s="94">
        <f>SUMIFS('Transaction List - Int Report 2'!$M$10:$M$115,'Transaction List - Int Report 2'!$D$10:$D$115,'Budget &amp; Fin Report'!U$9,'Transaction List - Int Report 2'!$B$10:$B$115,'Budget &amp; Fin Report'!$B37)</f>
        <v>0</v>
      </c>
      <c r="V37" s="149">
        <f>SUMIFS('Transaction List - Int Report 2'!$M$10:$M$115,'Transaction List - Int Report 2'!$D$10:$D$115,'Budget &amp; Fin Report'!V$9,'Transaction List - Int Report 2'!$B$10:$B$115,'Budget &amp; Fin Report'!$B37)</f>
        <v>0</v>
      </c>
      <c r="W37" s="149">
        <f>SUMIFS('Transaction List - Int Report 2'!$M$10:$M$115,'Transaction List - Int Report 2'!$D$10:$D$115,'Budget &amp; Fin Report'!W$9,'Transaction List - Int Report 2'!$B$10:$B$115,'Budget &amp; Fin Report'!$B37)</f>
        <v>0</v>
      </c>
      <c r="X37" s="149">
        <f>SUMIFS('Transaction List - Int Report 2'!$M$10:$M$115,'Transaction List - Int Report 2'!$D$10:$D$115,'Budget &amp; Fin Report'!X$9,'Transaction List - Int Report 2'!$B$10:$B$115,'Budget &amp; Fin Report'!$B37)</f>
        <v>0</v>
      </c>
      <c r="Y37" s="94">
        <f>SUMIFS('Transaction List - Int Report 2'!$M$10:$M$115,'Transaction List - Int Report 2'!$D$10:$D$115,'Budget &amp; Fin Report'!Y$9,'Transaction List - Int Report 2'!$B$10:$B$115,'Budget &amp; Fin Report'!$B37)</f>
        <v>0</v>
      </c>
      <c r="Z37" s="94">
        <f t="shared" si="25"/>
        <v>0</v>
      </c>
      <c r="AA37" s="194" t="e">
        <f t="shared" si="21"/>
        <v>#DIV/0!</v>
      </c>
      <c r="AC37" s="93">
        <f>SUMIFS('Transaction List - Final Report'!$M$10:$M$115,'Transaction List - Final Report'!$D$10:$D$115,'Budget &amp; Fin Report'!AC$9,'Transaction List - Final Report'!$B$10:$B$115,'Budget &amp; Fin Report'!$B37)</f>
        <v>0</v>
      </c>
      <c r="AD37" s="94">
        <f>SUMIFS('Transaction List - Final Report'!$M$10:$M$115,'Transaction List - Final Report'!$D$10:$D$115,'Budget &amp; Fin Report'!AD$9,'Transaction List - Final Report'!$B$10:$B$115,'Budget &amp; Fin Report'!$B37)</f>
        <v>0</v>
      </c>
      <c r="AE37" s="149">
        <f>SUMIFS('Transaction List - Final Report'!$M$10:$M$115,'Transaction List - Final Report'!$D$10:$D$115,'Budget &amp; Fin Report'!AE$9,'Transaction List - Final Report'!$B$10:$B$115,'Budget &amp; Fin Report'!$B37)</f>
        <v>0</v>
      </c>
      <c r="AF37" s="149">
        <f>SUMIFS('Transaction List - Final Report'!$M$10:$M$115,'Transaction List - Final Report'!$D$10:$D$115,'Budget &amp; Fin Report'!AF$9,'Transaction List - Final Report'!$B$10:$B$115,'Budget &amp; Fin Report'!$B37)</f>
        <v>0</v>
      </c>
      <c r="AG37" s="149">
        <f>SUMIFS('Transaction List - Final Report'!$M$10:$M$115,'Transaction List - Final Report'!$D$10:$D$115,'Budget &amp; Fin Report'!AG$9,'Transaction List - Final Report'!$B$10:$B$115,'Budget &amp; Fin Report'!$B37)</f>
        <v>0</v>
      </c>
      <c r="AH37" s="94">
        <f>SUMIFS('Transaction List - Final Report'!$M$10:$M$115,'Transaction List - Final Report'!$D$10:$D$115,'Budget &amp; Fin Report'!AH$9,'Transaction List - Final Report'!$B$10:$B$115,'Budget &amp; Fin Report'!$B37)</f>
        <v>0</v>
      </c>
      <c r="AI37" s="94">
        <f t="shared" si="22"/>
        <v>0</v>
      </c>
      <c r="AJ37" s="194" t="e">
        <f t="shared" si="23"/>
        <v>#DIV/0!</v>
      </c>
    </row>
    <row r="38" spans="2:36" ht="15">
      <c r="B38" s="225" t="s">
        <v>186</v>
      </c>
      <c r="C38" s="235"/>
      <c r="D38" s="236"/>
      <c r="E38" s="236"/>
      <c r="F38" s="237"/>
      <c r="G38" s="236"/>
      <c r="H38" s="238"/>
      <c r="I38" s="157">
        <f t="shared" si="17"/>
        <v>0</v>
      </c>
      <c r="J38" s="141"/>
      <c r="K38" s="93">
        <f>SUMIFS('Transaction List - Int Report 1'!$M$10:$M$115,'Transaction List - Int Report 1'!$D$10:$D$115,'Budget &amp; Fin Report'!K$9,'Transaction List - Int Report 1'!$B$10:$B$115,'Budget &amp; Fin Report'!$B38)</f>
        <v>0</v>
      </c>
      <c r="L38" s="94">
        <f>SUMIFS('Transaction List - Int Report 1'!$M$10:$M$115,'Transaction List - Int Report 1'!$D$10:$D$115,'Budget &amp; Fin Report'!L$9,'Transaction List - Int Report 1'!$B$10:$B$115,'Budget &amp; Fin Report'!$B38)</f>
        <v>0</v>
      </c>
      <c r="M38" s="149">
        <f>SUMIFS('Transaction List - Int Report 1'!$M$10:$M$115,'Transaction List - Int Report 1'!$D$10:$D$115,'Budget &amp; Fin Report'!M$9,'Transaction List - Int Report 1'!$B$10:$B$115,'Budget &amp; Fin Report'!$B38)</f>
        <v>0</v>
      </c>
      <c r="N38" s="149">
        <f>SUMIFS('Transaction List - Int Report 1'!$M$10:$M$115,'Transaction List - Int Report 1'!$D$10:$D$115,'Budget &amp; Fin Report'!N$9,'Transaction List - Int Report 1'!$B$10:$B$115,'Budget &amp; Fin Report'!$B38)</f>
        <v>0</v>
      </c>
      <c r="O38" s="149">
        <f>SUMIFS('Transaction List - Int Report 1'!$M$10:$M$115,'Transaction List - Int Report 1'!$D$10:$D$115,'Budget &amp; Fin Report'!O$9,'Transaction List - Int Report 1'!$B$10:$B$115,'Budget &amp; Fin Report'!$B38)</f>
        <v>0</v>
      </c>
      <c r="P38" s="94">
        <f>SUMIFS('Transaction List - Int Report 1'!$M$10:$M$115,'Transaction List - Int Report 1'!$D$10:$D$115,'Budget &amp; Fin Report'!P$9,'Transaction List - Int Report 1'!$B$10:$B$115,'Budget &amp; Fin Report'!$B38)</f>
        <v>0</v>
      </c>
      <c r="Q38" s="94">
        <f t="shared" si="24"/>
        <v>0</v>
      </c>
      <c r="R38" s="193" t="e">
        <f t="shared" si="18"/>
        <v>#DIV/0!</v>
      </c>
      <c r="T38" s="93">
        <f>SUMIFS('Transaction List - Int Report 2'!$M$10:$M$115,'Transaction List - Int Report 2'!$D$10:$D$115,'Budget &amp; Fin Report'!T$9,'Transaction List - Int Report 2'!$B$10:$B$115,'Budget &amp; Fin Report'!$B38)</f>
        <v>0</v>
      </c>
      <c r="U38" s="94">
        <f>SUMIFS('Transaction List - Int Report 2'!$M$10:$M$115,'Transaction List - Int Report 2'!$D$10:$D$115,'Budget &amp; Fin Report'!U$9,'Transaction List - Int Report 2'!$B$10:$B$115,'Budget &amp; Fin Report'!$B38)</f>
        <v>0</v>
      </c>
      <c r="V38" s="149">
        <f>SUMIFS('Transaction List - Int Report 2'!$M$10:$M$115,'Transaction List - Int Report 2'!$D$10:$D$115,'Budget &amp; Fin Report'!V$9,'Transaction List - Int Report 2'!$B$10:$B$115,'Budget &amp; Fin Report'!$B38)</f>
        <v>0</v>
      </c>
      <c r="W38" s="149">
        <f>SUMIFS('Transaction List - Int Report 2'!$M$10:$M$115,'Transaction List - Int Report 2'!$D$10:$D$115,'Budget &amp; Fin Report'!W$9,'Transaction List - Int Report 2'!$B$10:$B$115,'Budget &amp; Fin Report'!$B38)</f>
        <v>0</v>
      </c>
      <c r="X38" s="149">
        <f>SUMIFS('Transaction List - Int Report 2'!$M$10:$M$115,'Transaction List - Int Report 2'!$D$10:$D$115,'Budget &amp; Fin Report'!X$9,'Transaction List - Int Report 2'!$B$10:$B$115,'Budget &amp; Fin Report'!$B38)</f>
        <v>0</v>
      </c>
      <c r="Y38" s="94">
        <f>SUMIFS('Transaction List - Int Report 2'!$M$10:$M$115,'Transaction List - Int Report 2'!$D$10:$D$115,'Budget &amp; Fin Report'!Y$9,'Transaction List - Int Report 2'!$B$10:$B$115,'Budget &amp; Fin Report'!$B38)</f>
        <v>0</v>
      </c>
      <c r="Z38" s="94">
        <f t="shared" si="25"/>
        <v>0</v>
      </c>
      <c r="AA38" s="194" t="e">
        <f t="shared" si="21"/>
        <v>#DIV/0!</v>
      </c>
      <c r="AC38" s="93">
        <f>SUMIFS('Transaction List - Final Report'!$M$10:$M$115,'Transaction List - Final Report'!$D$10:$D$115,'Budget &amp; Fin Report'!AC$9,'Transaction List - Final Report'!$B$10:$B$115,'Budget &amp; Fin Report'!$B38)</f>
        <v>0</v>
      </c>
      <c r="AD38" s="94">
        <f>SUMIFS('Transaction List - Final Report'!$M$10:$M$115,'Transaction List - Final Report'!$D$10:$D$115,'Budget &amp; Fin Report'!AD$9,'Transaction List - Final Report'!$B$10:$B$115,'Budget &amp; Fin Report'!$B38)</f>
        <v>0</v>
      </c>
      <c r="AE38" s="149">
        <f>SUMIFS('Transaction List - Final Report'!$M$10:$M$115,'Transaction List - Final Report'!$D$10:$D$115,'Budget &amp; Fin Report'!AE$9,'Transaction List - Final Report'!$B$10:$B$115,'Budget &amp; Fin Report'!$B38)</f>
        <v>0</v>
      </c>
      <c r="AF38" s="149">
        <f>SUMIFS('Transaction List - Final Report'!$M$10:$M$115,'Transaction List - Final Report'!$D$10:$D$115,'Budget &amp; Fin Report'!AF$9,'Transaction List - Final Report'!$B$10:$B$115,'Budget &amp; Fin Report'!$B38)</f>
        <v>0</v>
      </c>
      <c r="AG38" s="149">
        <f>SUMIFS('Transaction List - Final Report'!$M$10:$M$115,'Transaction List - Final Report'!$D$10:$D$115,'Budget &amp; Fin Report'!AG$9,'Transaction List - Final Report'!$B$10:$B$115,'Budget &amp; Fin Report'!$B38)</f>
        <v>0</v>
      </c>
      <c r="AH38" s="94">
        <f>SUMIFS('Transaction List - Final Report'!$M$10:$M$115,'Transaction List - Final Report'!$D$10:$D$115,'Budget &amp; Fin Report'!AH$9,'Transaction List - Final Report'!$B$10:$B$115,'Budget &amp; Fin Report'!$B38)</f>
        <v>0</v>
      </c>
      <c r="AI38" s="94">
        <f>SUM(AC38:AH38)</f>
        <v>0</v>
      </c>
      <c r="AJ38" s="193" t="e">
        <f t="shared" si="23"/>
        <v>#DIV/0!</v>
      </c>
    </row>
    <row r="39" spans="2:36" ht="13.5" thickBot="1">
      <c r="B39" s="50"/>
      <c r="C39" s="51" t="s">
        <v>172</v>
      </c>
      <c r="D39" s="51"/>
      <c r="E39" s="52"/>
      <c r="F39" s="52"/>
      <c r="G39" s="52"/>
      <c r="H39" s="52"/>
      <c r="I39" s="154">
        <f>SUM(I27:I38)</f>
        <v>156000</v>
      </c>
      <c r="J39" s="146"/>
      <c r="K39" s="190" t="str">
        <f>C39</f>
        <v>Sub Total</v>
      </c>
      <c r="L39" s="52"/>
      <c r="M39" s="90"/>
      <c r="N39" s="90"/>
      <c r="O39" s="90"/>
      <c r="P39" s="52"/>
      <c r="Q39" s="154">
        <f>SUM(Q27:Q38)</f>
        <v>12633</v>
      </c>
      <c r="R39" s="91">
        <f t="shared" si="18"/>
        <v>8.0980769230769231E-2</v>
      </c>
      <c r="T39" s="190"/>
      <c r="U39" s="52"/>
      <c r="V39" s="90"/>
      <c r="W39" s="90"/>
      <c r="X39" s="90"/>
      <c r="Y39" s="52"/>
      <c r="Z39" s="154">
        <f>SUM(Z27:Z38)</f>
        <v>7683</v>
      </c>
      <c r="AA39" s="91">
        <f>Z39/I39</f>
        <v>4.9250000000000002E-2</v>
      </c>
      <c r="AC39" s="190"/>
      <c r="AD39" s="52"/>
      <c r="AE39" s="90"/>
      <c r="AF39" s="90"/>
      <c r="AG39" s="90"/>
      <c r="AH39" s="52"/>
      <c r="AI39" s="154">
        <f>SUM(AI27:AI38)</f>
        <v>12633</v>
      </c>
      <c r="AJ39" s="91">
        <f t="shared" si="23"/>
        <v>8.0980769230769231E-2</v>
      </c>
    </row>
    <row r="40" spans="2:36" ht="15.75">
      <c r="B40" s="53"/>
      <c r="C40" s="54" t="s">
        <v>187</v>
      </c>
      <c r="D40" s="54"/>
      <c r="E40" s="54"/>
      <c r="F40" s="54"/>
      <c r="G40" s="54"/>
      <c r="H40" s="54"/>
      <c r="I40" s="155"/>
      <c r="J40" s="145"/>
      <c r="K40" s="352" t="str">
        <f>C40</f>
        <v>C. Operational Costs</v>
      </c>
      <c r="L40" s="353"/>
      <c r="M40" s="353"/>
      <c r="N40" s="353"/>
      <c r="O40" s="353"/>
      <c r="P40" s="353"/>
      <c r="Q40" s="353"/>
      <c r="R40" s="354"/>
      <c r="T40" s="352" t="str">
        <f>K40</f>
        <v>C. Operational Costs</v>
      </c>
      <c r="U40" s="353"/>
      <c r="V40" s="353"/>
      <c r="W40" s="353"/>
      <c r="X40" s="353"/>
      <c r="Y40" s="353"/>
      <c r="Z40" s="353"/>
      <c r="AA40" s="354"/>
      <c r="AC40" s="352" t="str">
        <f>T40</f>
        <v>C. Operational Costs</v>
      </c>
      <c r="AD40" s="353"/>
      <c r="AE40" s="353"/>
      <c r="AF40" s="353"/>
      <c r="AG40" s="353"/>
      <c r="AH40" s="353"/>
      <c r="AI40" s="353"/>
      <c r="AJ40" s="354"/>
    </row>
    <row r="41" spans="2:36" ht="15.75">
      <c r="B41" s="265"/>
      <c r="C41" s="264" t="s">
        <v>188</v>
      </c>
      <c r="D41" s="47"/>
      <c r="E41" s="47"/>
      <c r="F41" s="47"/>
      <c r="G41" s="47"/>
      <c r="H41" s="47"/>
      <c r="I41" s="153"/>
      <c r="J41" s="140"/>
      <c r="K41" s="355" t="str">
        <f>C41</f>
        <v>C.1 Output 1: XXXXXXXX</v>
      </c>
      <c r="L41" s="356"/>
      <c r="M41" s="356"/>
      <c r="N41" s="356"/>
      <c r="O41" s="356"/>
      <c r="P41" s="356"/>
      <c r="Q41" s="356"/>
      <c r="R41" s="357"/>
      <c r="T41" s="355" t="str">
        <f>K41</f>
        <v>C.1 Output 1: XXXXXXXX</v>
      </c>
      <c r="U41" s="356"/>
      <c r="V41" s="356"/>
      <c r="W41" s="356"/>
      <c r="X41" s="356"/>
      <c r="Y41" s="356"/>
      <c r="Z41" s="356"/>
      <c r="AA41" s="357"/>
      <c r="AC41" s="355" t="str">
        <f>T41</f>
        <v>C.1 Output 1: XXXXXXXX</v>
      </c>
      <c r="AD41" s="356"/>
      <c r="AE41" s="356"/>
      <c r="AF41" s="356"/>
      <c r="AG41" s="356"/>
      <c r="AH41" s="356"/>
      <c r="AI41" s="356"/>
      <c r="AJ41" s="357"/>
    </row>
    <row r="42" spans="2:36" ht="15">
      <c r="B42" s="225" t="s">
        <v>189</v>
      </c>
      <c r="C42" s="226" t="s">
        <v>190</v>
      </c>
      <c r="D42" s="227" t="s">
        <v>157</v>
      </c>
      <c r="E42" s="227">
        <v>1</v>
      </c>
      <c r="F42" s="230">
        <v>1000</v>
      </c>
      <c r="G42" s="227">
        <v>10</v>
      </c>
      <c r="H42" s="229">
        <v>0.3</v>
      </c>
      <c r="I42" s="158">
        <f>E42*F42*G42*H42</f>
        <v>3000</v>
      </c>
      <c r="J42" s="142"/>
      <c r="K42" s="93">
        <f>SUMIFS('Transaction List - Int Report 1'!$M$10:$M$115,'Transaction List - Int Report 1'!$D$10:$D$115,'Budget &amp; Fin Report'!K$9,'Transaction List - Int Report 1'!$B$10:$B$115,'Budget &amp; Fin Report'!$B42)</f>
        <v>0</v>
      </c>
      <c r="L42" s="94">
        <f>SUMIFS('Transaction List - Int Report 1'!$M$10:$M$115,'Transaction List - Int Report 1'!$D$10:$D$115,'Budget &amp; Fin Report'!L$9,'Transaction List - Int Report 1'!$B$10:$B$115,'Budget &amp; Fin Report'!$B42)</f>
        <v>653</v>
      </c>
      <c r="M42" s="149">
        <f>SUMIFS('Transaction List - Int Report 1'!$M$10:$M$115,'Transaction List - Int Report 1'!$D$10:$D$115,'Budget &amp; Fin Report'!M$9,'Transaction List - Int Report 1'!$B$10:$B$115,'Budget &amp; Fin Report'!$B42)</f>
        <v>487</v>
      </c>
      <c r="N42" s="149">
        <f>SUMIFS('Transaction List - Int Report 1'!$M$10:$M$115,'Transaction List - Int Report 1'!$D$10:$D$115,'Budget &amp; Fin Report'!N$9,'Transaction List - Int Report 1'!$B$10:$B$115,'Budget &amp; Fin Report'!$B42)</f>
        <v>0</v>
      </c>
      <c r="O42" s="149">
        <f>SUMIFS('Transaction List - Int Report 1'!$M$10:$M$115,'Transaction List - Int Report 1'!$D$10:$D$115,'Budget &amp; Fin Report'!O$9,'Transaction List - Int Report 1'!$B$10:$B$115,'Budget &amp; Fin Report'!$B42)</f>
        <v>60</v>
      </c>
      <c r="P42" s="94">
        <f>SUMIFS('Transaction List - Int Report 1'!$M$10:$M$115,'Transaction List - Int Report 1'!$D$10:$D$115,'Budget &amp; Fin Report'!P$9,'Transaction List - Int Report 1'!$B$10:$B$115,'Budget &amp; Fin Report'!$B42)</f>
        <v>50</v>
      </c>
      <c r="Q42" s="94">
        <f>SUM(K42:P42)</f>
        <v>1250</v>
      </c>
      <c r="R42" s="194">
        <f t="shared" ref="R42:R66" si="26">Q42/I42</f>
        <v>0.41666666666666669</v>
      </c>
      <c r="T42" s="93">
        <f>SUMIFS('Transaction List - Int Report 2'!$M$10:$M$115,'Transaction List - Int Report 2'!$D$10:$D$115,'Budget &amp; Fin Report'!T$9,'Transaction List - Int Report 2'!$B$10:$B$115,'Budget &amp; Fin Report'!$B42)</f>
        <v>0</v>
      </c>
      <c r="U42" s="94">
        <f>SUMIFS('Transaction List - Int Report 2'!$M$10:$M$115,'Transaction List - Int Report 2'!$D$10:$D$115,'Budget &amp; Fin Report'!U$9,'Transaction List - Int Report 2'!$B$10:$B$115,'Budget &amp; Fin Report'!$B42)</f>
        <v>0</v>
      </c>
      <c r="V42" s="149">
        <f>SUMIFS('Transaction List - Int Report 2'!$M$10:$M$115,'Transaction List - Int Report 2'!$D$10:$D$115,'Budget &amp; Fin Report'!V$9,'Transaction List - Int Report 2'!$B$10:$B$115,'Budget &amp; Fin Report'!$B42)</f>
        <v>1250</v>
      </c>
      <c r="W42" s="149">
        <f>SUMIFS('Transaction List - Int Report 2'!$M$10:$M$115,'Transaction List - Int Report 2'!$D$10:$D$115,'Budget &amp; Fin Report'!W$9,'Transaction List - Int Report 2'!$B$10:$B$115,'Budget &amp; Fin Report'!$B42)</f>
        <v>0</v>
      </c>
      <c r="X42" s="149">
        <f>SUMIFS('Transaction List - Int Report 2'!$M$10:$M$115,'Transaction List - Int Report 2'!$D$10:$D$115,'Budget &amp; Fin Report'!X$9,'Transaction List - Int Report 2'!$B$10:$B$115,'Budget &amp; Fin Report'!$B42)</f>
        <v>0</v>
      </c>
      <c r="Y42" s="94">
        <f>SUMIFS('Transaction List - Int Report 2'!$M$10:$M$115,'Transaction List - Int Report 2'!$D$10:$D$115,'Budget &amp; Fin Report'!Y$9,'Transaction List - Int Report 2'!$B$10:$B$115,'Budget &amp; Fin Report'!$B42)</f>
        <v>0</v>
      </c>
      <c r="Z42" s="94">
        <f>SUM(T42:Y42)</f>
        <v>1250</v>
      </c>
      <c r="AA42" s="194">
        <f>Z42/I42</f>
        <v>0.41666666666666669</v>
      </c>
      <c r="AC42" s="93">
        <f>SUMIFS('Transaction List - Final Report'!$M$10:$M$115,'Transaction List - Final Report'!$D$10:$D$115,'Budget &amp; Fin Report'!AC$9,'Transaction List - Final Report'!$B$10:$B$115,'Budget &amp; Fin Report'!$B42)</f>
        <v>0</v>
      </c>
      <c r="AD42" s="94">
        <f>SUMIFS('Transaction List - Final Report'!$M$10:$M$115,'Transaction List - Final Report'!$D$10:$D$115,'Budget &amp; Fin Report'!AD$9,'Transaction List - Final Report'!$B$10:$B$115,'Budget &amp; Fin Report'!$B42)</f>
        <v>0</v>
      </c>
      <c r="AE42" s="149">
        <f>SUMIFS('Transaction List - Final Report'!$M$10:$M$115,'Transaction List - Final Report'!$D$10:$D$115,'Budget &amp; Fin Report'!AE$9,'Transaction List - Final Report'!$B$10:$B$115,'Budget &amp; Fin Report'!$B42)</f>
        <v>0</v>
      </c>
      <c r="AF42" s="149">
        <f>SUMIFS('Transaction List - Final Report'!$M$10:$M$115,'Transaction List - Final Report'!$D$10:$D$115,'Budget &amp; Fin Report'!AF$9,'Transaction List - Final Report'!$B$10:$B$115,'Budget &amp; Fin Report'!$B42)</f>
        <v>60</v>
      </c>
      <c r="AG42" s="149">
        <f>SUMIFS('Transaction List - Final Report'!$M$10:$M$115,'Transaction List - Final Report'!$D$10:$D$115,'Budget &amp; Fin Report'!AG$9,'Transaction List - Final Report'!$B$10:$B$115,'Budget &amp; Fin Report'!$B42)</f>
        <v>1190</v>
      </c>
      <c r="AH42" s="94">
        <f>SUMIFS('Transaction List - Final Report'!$M$10:$M$115,'Transaction List - Final Report'!$D$10:$D$115,'Budget &amp; Fin Report'!AH$9,'Transaction List - Final Report'!$B$10:$B$115,'Budget &amp; Fin Report'!$B42)</f>
        <v>0</v>
      </c>
      <c r="AI42" s="94">
        <f>SUM(AC42:AH42)</f>
        <v>1250</v>
      </c>
      <c r="AJ42" s="192">
        <f>AI42/I42</f>
        <v>0.41666666666666669</v>
      </c>
    </row>
    <row r="43" spans="2:36" ht="15">
      <c r="B43" s="225" t="s">
        <v>191</v>
      </c>
      <c r="C43" s="226" t="s">
        <v>192</v>
      </c>
      <c r="D43" s="227" t="s">
        <v>157</v>
      </c>
      <c r="E43" s="227">
        <v>1</v>
      </c>
      <c r="F43" s="230">
        <v>1000</v>
      </c>
      <c r="G43" s="227">
        <v>10</v>
      </c>
      <c r="H43" s="229">
        <v>0.3</v>
      </c>
      <c r="I43" s="158">
        <f t="shared" ref="I43:I44" si="27">E43*F43*G43*H43</f>
        <v>3000</v>
      </c>
      <c r="J43" s="142"/>
      <c r="K43" s="93">
        <f>SUMIFS('Transaction List - Int Report 1'!$M$10:$M$115,'Transaction List - Int Report 1'!$D$10:$D$115,'Budget &amp; Fin Report'!K$9,'Transaction List - Int Report 1'!$B$10:$B$115,'Budget &amp; Fin Report'!$B43)</f>
        <v>0</v>
      </c>
      <c r="L43" s="94">
        <f>SUMIFS('Transaction List - Int Report 1'!$M$10:$M$115,'Transaction List - Int Report 1'!$D$10:$D$115,'Budget &amp; Fin Report'!L$9,'Transaction List - Int Report 1'!$B$10:$B$115,'Budget &amp; Fin Report'!$B43)</f>
        <v>0</v>
      </c>
      <c r="M43" s="149">
        <f>SUMIFS('Transaction List - Int Report 1'!$M$10:$M$115,'Transaction List - Int Report 1'!$D$10:$D$115,'Budget &amp; Fin Report'!M$9,'Transaction List - Int Report 1'!$B$10:$B$115,'Budget &amp; Fin Report'!$B43)</f>
        <v>0</v>
      </c>
      <c r="N43" s="149">
        <f>SUMIFS('Transaction List - Int Report 1'!$M$10:$M$115,'Transaction List - Int Report 1'!$D$10:$D$115,'Budget &amp; Fin Report'!N$9,'Transaction List - Int Report 1'!$B$10:$B$115,'Budget &amp; Fin Report'!$B43)</f>
        <v>0</v>
      </c>
      <c r="O43" s="149">
        <f>SUMIFS('Transaction List - Int Report 1'!$M$10:$M$115,'Transaction List - Int Report 1'!$D$10:$D$115,'Budget &amp; Fin Report'!O$9,'Transaction List - Int Report 1'!$B$10:$B$115,'Budget &amp; Fin Report'!$B43)</f>
        <v>0</v>
      </c>
      <c r="P43" s="94">
        <f>SUMIFS('Transaction List - Int Report 1'!$M$10:$M$115,'Transaction List - Int Report 1'!$D$10:$D$115,'Budget &amp; Fin Report'!P$9,'Transaction List - Int Report 1'!$B$10:$B$115,'Budget &amp; Fin Report'!$B43)</f>
        <v>0</v>
      </c>
      <c r="Q43" s="94">
        <f t="shared" ref="Q43:Q49" si="28">SUM(K43:P43)</f>
        <v>0</v>
      </c>
      <c r="R43" s="194">
        <f t="shared" si="26"/>
        <v>0</v>
      </c>
      <c r="T43" s="93">
        <f>SUMIFS('Transaction List - Int Report 2'!$M$10:$M$115,'Transaction List - Int Report 2'!$D$10:$D$115,'Budget &amp; Fin Report'!T$9,'Transaction List - Int Report 2'!$B$10:$B$115,'Budget &amp; Fin Report'!$B43)</f>
        <v>0</v>
      </c>
      <c r="U43" s="94">
        <f>SUMIFS('Transaction List - Int Report 2'!$M$10:$M$115,'Transaction List - Int Report 2'!$D$10:$D$115,'Budget &amp; Fin Report'!U$9,'Transaction List - Int Report 2'!$B$10:$B$115,'Budget &amp; Fin Report'!$B43)</f>
        <v>0</v>
      </c>
      <c r="V43" s="149">
        <f>SUMIFS('Transaction List - Int Report 2'!$M$10:$M$115,'Transaction List - Int Report 2'!$D$10:$D$115,'Budget &amp; Fin Report'!V$9,'Transaction List - Int Report 2'!$B$10:$B$115,'Budget &amp; Fin Report'!$B43)</f>
        <v>0</v>
      </c>
      <c r="W43" s="149">
        <f>SUMIFS('Transaction List - Int Report 2'!$M$10:$M$115,'Transaction List - Int Report 2'!$D$10:$D$115,'Budget &amp; Fin Report'!W$9,'Transaction List - Int Report 2'!$B$10:$B$115,'Budget &amp; Fin Report'!$B43)</f>
        <v>0</v>
      </c>
      <c r="X43" s="149">
        <f>SUMIFS('Transaction List - Int Report 2'!$M$10:$M$115,'Transaction List - Int Report 2'!$D$10:$D$115,'Budget &amp; Fin Report'!X$9,'Transaction List - Int Report 2'!$B$10:$B$115,'Budget &amp; Fin Report'!$B43)</f>
        <v>0</v>
      </c>
      <c r="Y43" s="94">
        <f>SUMIFS('Transaction List - Int Report 2'!$M$10:$M$115,'Transaction List - Int Report 2'!$D$10:$D$115,'Budget &amp; Fin Report'!Y$9,'Transaction List - Int Report 2'!$B$10:$B$115,'Budget &amp; Fin Report'!$B43)</f>
        <v>0</v>
      </c>
      <c r="Z43" s="94">
        <f t="shared" ref="Z43:Z49" si="29">SUM(T43:Y43)</f>
        <v>0</v>
      </c>
      <c r="AA43" s="194">
        <f t="shared" ref="AA43:AA53" si="30">Z43/I43</f>
        <v>0</v>
      </c>
      <c r="AC43" s="93">
        <f>SUMIFS('Transaction List - Final Report'!$M$10:$M$115,'Transaction List - Final Report'!$D$10:$D$115,'Budget &amp; Fin Report'!AC$9,'Transaction List - Final Report'!$B$10:$B$115,'Budget &amp; Fin Report'!$B43)</f>
        <v>0</v>
      </c>
      <c r="AD43" s="94">
        <f>SUMIFS('Transaction List - Final Report'!$M$10:$M$115,'Transaction List - Final Report'!$D$10:$D$115,'Budget &amp; Fin Report'!AD$9,'Transaction List - Final Report'!$B$10:$B$115,'Budget &amp; Fin Report'!$B43)</f>
        <v>0</v>
      </c>
      <c r="AE43" s="149">
        <f>SUMIFS('Transaction List - Final Report'!$M$10:$M$115,'Transaction List - Final Report'!$D$10:$D$115,'Budget &amp; Fin Report'!AE$9,'Transaction List - Final Report'!$B$10:$B$115,'Budget &amp; Fin Report'!$B43)</f>
        <v>0</v>
      </c>
      <c r="AF43" s="149">
        <f>SUMIFS('Transaction List - Final Report'!$M$10:$M$115,'Transaction List - Final Report'!$D$10:$D$115,'Budget &amp; Fin Report'!AF$9,'Transaction List - Final Report'!$B$10:$B$115,'Budget &amp; Fin Report'!$B43)</f>
        <v>0</v>
      </c>
      <c r="AG43" s="149">
        <f>SUMIFS('Transaction List - Final Report'!$M$10:$M$115,'Transaction List - Final Report'!$D$10:$D$115,'Budget &amp; Fin Report'!AG$9,'Transaction List - Final Report'!$B$10:$B$115,'Budget &amp; Fin Report'!$B43)</f>
        <v>0</v>
      </c>
      <c r="AH43" s="94">
        <f>SUMIFS('Transaction List - Final Report'!$M$10:$M$115,'Transaction List - Final Report'!$D$10:$D$115,'Budget &amp; Fin Report'!AH$9,'Transaction List - Final Report'!$B$10:$B$115,'Budget &amp; Fin Report'!$B43)</f>
        <v>0</v>
      </c>
      <c r="AI43" s="94">
        <f t="shared" ref="AI43:AI52" si="31">SUM(AC43:AH43)</f>
        <v>0</v>
      </c>
      <c r="AJ43" s="192">
        <f t="shared" ref="AJ43:AJ53" si="32">AI43/I43</f>
        <v>0</v>
      </c>
    </row>
    <row r="44" spans="2:36" ht="15">
      <c r="B44" s="225" t="s">
        <v>193</v>
      </c>
      <c r="C44" s="226"/>
      <c r="D44" s="227"/>
      <c r="E44" s="227"/>
      <c r="F44" s="230"/>
      <c r="G44" s="227"/>
      <c r="H44" s="229"/>
      <c r="I44" s="158">
        <f t="shared" si="27"/>
        <v>0</v>
      </c>
      <c r="J44" s="142"/>
      <c r="K44" s="93">
        <f>SUMIFS('Transaction List - Int Report 1'!$M$10:$M$115,'Transaction List - Int Report 1'!$D$10:$D$115,'Budget &amp; Fin Report'!K$9,'Transaction List - Int Report 1'!$B$10:$B$115,'Budget &amp; Fin Report'!$B44)</f>
        <v>0</v>
      </c>
      <c r="L44" s="94">
        <f>SUMIFS('Transaction List - Int Report 1'!$M$10:$M$115,'Transaction List - Int Report 1'!$D$10:$D$115,'Budget &amp; Fin Report'!L$9,'Transaction List - Int Report 1'!$B$10:$B$115,'Budget &amp; Fin Report'!$B44)</f>
        <v>0</v>
      </c>
      <c r="M44" s="149">
        <f>SUMIFS('Transaction List - Int Report 1'!$M$10:$M$115,'Transaction List - Int Report 1'!$D$10:$D$115,'Budget &amp; Fin Report'!M$9,'Transaction List - Int Report 1'!$B$10:$B$115,'Budget &amp; Fin Report'!$B44)</f>
        <v>0</v>
      </c>
      <c r="N44" s="149">
        <f>SUMIFS('Transaction List - Int Report 1'!$M$10:$M$115,'Transaction List - Int Report 1'!$D$10:$D$115,'Budget &amp; Fin Report'!N$9,'Transaction List - Int Report 1'!$B$10:$B$115,'Budget &amp; Fin Report'!$B44)</f>
        <v>0</v>
      </c>
      <c r="O44" s="149">
        <f>SUMIFS('Transaction List - Int Report 1'!$M$10:$M$115,'Transaction List - Int Report 1'!$D$10:$D$115,'Budget &amp; Fin Report'!O$9,'Transaction List - Int Report 1'!$B$10:$B$115,'Budget &amp; Fin Report'!$B44)</f>
        <v>0</v>
      </c>
      <c r="P44" s="94">
        <f>SUMIFS('Transaction List - Int Report 1'!$M$10:$M$115,'Transaction List - Int Report 1'!$D$10:$D$115,'Budget &amp; Fin Report'!P$9,'Transaction List - Int Report 1'!$B$10:$B$115,'Budget &amp; Fin Report'!$B44)</f>
        <v>0</v>
      </c>
      <c r="Q44" s="94">
        <f t="shared" si="28"/>
        <v>0</v>
      </c>
      <c r="R44" s="193" t="e">
        <f t="shared" si="26"/>
        <v>#DIV/0!</v>
      </c>
      <c r="T44" s="93">
        <f>SUMIFS('Transaction List - Int Report 2'!$M$10:$M$115,'Transaction List - Int Report 2'!$D$10:$D$115,'Budget &amp; Fin Report'!T$9,'Transaction List - Int Report 2'!$B$10:$B$115,'Budget &amp; Fin Report'!$B44)</f>
        <v>0</v>
      </c>
      <c r="U44" s="94">
        <f>SUMIFS('Transaction List - Int Report 2'!$M$10:$M$115,'Transaction List - Int Report 2'!$D$10:$D$115,'Budget &amp; Fin Report'!U$9,'Transaction List - Int Report 2'!$B$10:$B$115,'Budget &amp; Fin Report'!$B44)</f>
        <v>0</v>
      </c>
      <c r="V44" s="149">
        <f>SUMIFS('Transaction List - Int Report 2'!$M$10:$M$115,'Transaction List - Int Report 2'!$D$10:$D$115,'Budget &amp; Fin Report'!V$9,'Transaction List - Int Report 2'!$B$10:$B$115,'Budget &amp; Fin Report'!$B44)</f>
        <v>0</v>
      </c>
      <c r="W44" s="149">
        <f>SUMIFS('Transaction List - Int Report 2'!$M$10:$M$115,'Transaction List - Int Report 2'!$D$10:$D$115,'Budget &amp; Fin Report'!W$9,'Transaction List - Int Report 2'!$B$10:$B$115,'Budget &amp; Fin Report'!$B44)</f>
        <v>0</v>
      </c>
      <c r="X44" s="149">
        <f>SUMIFS('Transaction List - Int Report 2'!$M$10:$M$115,'Transaction List - Int Report 2'!$D$10:$D$115,'Budget &amp; Fin Report'!X$9,'Transaction List - Int Report 2'!$B$10:$B$115,'Budget &amp; Fin Report'!$B44)</f>
        <v>0</v>
      </c>
      <c r="Y44" s="94">
        <f>SUMIFS('Transaction List - Int Report 2'!$M$10:$M$115,'Transaction List - Int Report 2'!$D$10:$D$115,'Budget &amp; Fin Report'!Y$9,'Transaction List - Int Report 2'!$B$10:$B$115,'Budget &amp; Fin Report'!$B44)</f>
        <v>0</v>
      </c>
      <c r="Z44" s="94">
        <f t="shared" si="29"/>
        <v>0</v>
      </c>
      <c r="AA44" s="194" t="e">
        <f t="shared" si="30"/>
        <v>#DIV/0!</v>
      </c>
      <c r="AC44" s="93">
        <f>SUMIFS('Transaction List - Final Report'!$M$10:$M$115,'Transaction List - Final Report'!$D$10:$D$115,'Budget &amp; Fin Report'!AC$9,'Transaction List - Final Report'!$B$10:$B$115,'Budget &amp; Fin Report'!$B44)</f>
        <v>0</v>
      </c>
      <c r="AD44" s="94">
        <f>SUMIFS('Transaction List - Final Report'!$M$10:$M$115,'Transaction List - Final Report'!$D$10:$D$115,'Budget &amp; Fin Report'!AD$9,'Transaction List - Final Report'!$B$10:$B$115,'Budget &amp; Fin Report'!$B44)</f>
        <v>0</v>
      </c>
      <c r="AE44" s="149">
        <f>SUMIFS('Transaction List - Final Report'!$M$10:$M$115,'Transaction List - Final Report'!$D$10:$D$115,'Budget &amp; Fin Report'!AE$9,'Transaction List - Final Report'!$B$10:$B$115,'Budget &amp; Fin Report'!$B44)</f>
        <v>0</v>
      </c>
      <c r="AF44" s="149">
        <f>SUMIFS('Transaction List - Final Report'!$M$10:$M$115,'Transaction List - Final Report'!$D$10:$D$115,'Budget &amp; Fin Report'!AF$9,'Transaction List - Final Report'!$B$10:$B$115,'Budget &amp; Fin Report'!$B44)</f>
        <v>0</v>
      </c>
      <c r="AG44" s="149">
        <f>SUMIFS('Transaction List - Final Report'!$M$10:$M$115,'Transaction List - Final Report'!$D$10:$D$115,'Budget &amp; Fin Report'!AG$9,'Transaction List - Final Report'!$B$10:$B$115,'Budget &amp; Fin Report'!$B44)</f>
        <v>0</v>
      </c>
      <c r="AH44" s="94">
        <f>SUMIFS('Transaction List - Final Report'!$M$10:$M$115,'Transaction List - Final Report'!$D$10:$D$115,'Budget &amp; Fin Report'!AH$9,'Transaction List - Final Report'!$B$10:$B$115,'Budget &amp; Fin Report'!$B44)</f>
        <v>0</v>
      </c>
      <c r="AI44" s="94">
        <f t="shared" si="31"/>
        <v>0</v>
      </c>
      <c r="AJ44" s="192" t="e">
        <f t="shared" si="32"/>
        <v>#DIV/0!</v>
      </c>
    </row>
    <row r="45" spans="2:36" ht="15">
      <c r="B45" s="225" t="s">
        <v>194</v>
      </c>
      <c r="C45" s="226"/>
      <c r="D45" s="227"/>
      <c r="E45" s="227"/>
      <c r="F45" s="230"/>
      <c r="G45" s="227"/>
      <c r="H45" s="229"/>
      <c r="I45" s="158">
        <f>E45*F45*G45*H45</f>
        <v>0</v>
      </c>
      <c r="J45" s="142"/>
      <c r="K45" s="93">
        <f>SUMIFS('Transaction List - Int Report 1'!$M$10:$M$115,'Transaction List - Int Report 1'!$D$10:$D$115,'Budget &amp; Fin Report'!K$9,'Transaction List - Int Report 1'!$B$10:$B$115,'Budget &amp; Fin Report'!$B45)</f>
        <v>0</v>
      </c>
      <c r="L45" s="94">
        <f>SUMIFS('Transaction List - Int Report 1'!$M$10:$M$115,'Transaction List - Int Report 1'!$D$10:$D$115,'Budget &amp; Fin Report'!L$9,'Transaction List - Int Report 1'!$B$10:$B$115,'Budget &amp; Fin Report'!$B45)</f>
        <v>0</v>
      </c>
      <c r="M45" s="149">
        <f>SUMIFS('Transaction List - Int Report 1'!$M$10:$M$115,'Transaction List - Int Report 1'!$D$10:$D$115,'Budget &amp; Fin Report'!M$9,'Transaction List - Int Report 1'!$B$10:$B$115,'Budget &amp; Fin Report'!$B45)</f>
        <v>0</v>
      </c>
      <c r="N45" s="149">
        <f>SUMIFS('Transaction List - Int Report 1'!$M$10:$M$115,'Transaction List - Int Report 1'!$D$10:$D$115,'Budget &amp; Fin Report'!N$9,'Transaction List - Int Report 1'!$B$10:$B$115,'Budget &amp; Fin Report'!$B45)</f>
        <v>0</v>
      </c>
      <c r="O45" s="149">
        <f>SUMIFS('Transaction List - Int Report 1'!$M$10:$M$115,'Transaction List - Int Report 1'!$D$10:$D$115,'Budget &amp; Fin Report'!O$9,'Transaction List - Int Report 1'!$B$10:$B$115,'Budget &amp; Fin Report'!$B45)</f>
        <v>0</v>
      </c>
      <c r="P45" s="94">
        <f>SUMIFS('Transaction List - Int Report 1'!$M$10:$M$115,'Transaction List - Int Report 1'!$D$10:$D$115,'Budget &amp; Fin Report'!P$9,'Transaction List - Int Report 1'!$B$10:$B$115,'Budget &amp; Fin Report'!$B45)</f>
        <v>0</v>
      </c>
      <c r="Q45" s="94">
        <f t="shared" si="28"/>
        <v>0</v>
      </c>
      <c r="R45" s="193" t="e">
        <f t="shared" si="26"/>
        <v>#DIV/0!</v>
      </c>
      <c r="T45" s="93">
        <f>SUMIFS('Transaction List - Int Report 2'!$M$10:$M$115,'Transaction List - Int Report 2'!$D$10:$D$115,'Budget &amp; Fin Report'!T$9,'Transaction List - Int Report 2'!$B$10:$B$115,'Budget &amp; Fin Report'!$B45)</f>
        <v>0</v>
      </c>
      <c r="U45" s="94">
        <f>SUMIFS('Transaction List - Int Report 2'!$M$10:$M$115,'Transaction List - Int Report 2'!$D$10:$D$115,'Budget &amp; Fin Report'!U$9,'Transaction List - Int Report 2'!$B$10:$B$115,'Budget &amp; Fin Report'!$B45)</f>
        <v>0</v>
      </c>
      <c r="V45" s="149">
        <f>SUMIFS('Transaction List - Int Report 2'!$M$10:$M$115,'Transaction List - Int Report 2'!$D$10:$D$115,'Budget &amp; Fin Report'!V$9,'Transaction List - Int Report 2'!$B$10:$B$115,'Budget &amp; Fin Report'!$B45)</f>
        <v>0</v>
      </c>
      <c r="W45" s="149">
        <f>SUMIFS('Transaction List - Int Report 2'!$M$10:$M$115,'Transaction List - Int Report 2'!$D$10:$D$115,'Budget &amp; Fin Report'!W$9,'Transaction List - Int Report 2'!$B$10:$B$115,'Budget &amp; Fin Report'!$B45)</f>
        <v>0</v>
      </c>
      <c r="X45" s="149">
        <f>SUMIFS('Transaction List - Int Report 2'!$M$10:$M$115,'Transaction List - Int Report 2'!$D$10:$D$115,'Budget &amp; Fin Report'!X$9,'Transaction List - Int Report 2'!$B$10:$B$115,'Budget &amp; Fin Report'!$B45)</f>
        <v>0</v>
      </c>
      <c r="Y45" s="94">
        <f>SUMIFS('Transaction List - Int Report 2'!$M$10:$M$115,'Transaction List - Int Report 2'!$D$10:$D$115,'Budget &amp; Fin Report'!Y$9,'Transaction List - Int Report 2'!$B$10:$B$115,'Budget &amp; Fin Report'!$B45)</f>
        <v>0</v>
      </c>
      <c r="Z45" s="94">
        <f t="shared" si="29"/>
        <v>0</v>
      </c>
      <c r="AA45" s="194" t="e">
        <f t="shared" si="30"/>
        <v>#DIV/0!</v>
      </c>
      <c r="AC45" s="93">
        <f>SUMIFS('Transaction List - Final Report'!$M$10:$M$115,'Transaction List - Final Report'!$D$10:$D$115,'Budget &amp; Fin Report'!AC$9,'Transaction List - Final Report'!$B$10:$B$115,'Budget &amp; Fin Report'!$B45)</f>
        <v>0</v>
      </c>
      <c r="AD45" s="94">
        <f>SUMIFS('Transaction List - Final Report'!$M$10:$M$115,'Transaction List - Final Report'!$D$10:$D$115,'Budget &amp; Fin Report'!AD$9,'Transaction List - Final Report'!$B$10:$B$115,'Budget &amp; Fin Report'!$B45)</f>
        <v>0</v>
      </c>
      <c r="AE45" s="149">
        <f>SUMIFS('Transaction List - Final Report'!$M$10:$M$115,'Transaction List - Final Report'!$D$10:$D$115,'Budget &amp; Fin Report'!AE$9,'Transaction List - Final Report'!$B$10:$B$115,'Budget &amp; Fin Report'!$B45)</f>
        <v>0</v>
      </c>
      <c r="AF45" s="149">
        <f>SUMIFS('Transaction List - Final Report'!$M$10:$M$115,'Transaction List - Final Report'!$D$10:$D$115,'Budget &amp; Fin Report'!AF$9,'Transaction List - Final Report'!$B$10:$B$115,'Budget &amp; Fin Report'!$B45)</f>
        <v>0</v>
      </c>
      <c r="AG45" s="149">
        <f>SUMIFS('Transaction List - Final Report'!$M$10:$M$115,'Transaction List - Final Report'!$D$10:$D$115,'Budget &amp; Fin Report'!AG$9,'Transaction List - Final Report'!$B$10:$B$115,'Budget &amp; Fin Report'!$B45)</f>
        <v>0</v>
      </c>
      <c r="AH45" s="94">
        <f>SUMIFS('Transaction List - Final Report'!$M$10:$M$115,'Transaction List - Final Report'!$D$10:$D$115,'Budget &amp; Fin Report'!AH$9,'Transaction List - Final Report'!$B$10:$B$115,'Budget &amp; Fin Report'!$B45)</f>
        <v>0</v>
      </c>
      <c r="AI45" s="94">
        <f t="shared" si="31"/>
        <v>0</v>
      </c>
      <c r="AJ45" s="194" t="e">
        <f t="shared" si="32"/>
        <v>#DIV/0!</v>
      </c>
    </row>
    <row r="46" spans="2:36" ht="15">
      <c r="B46" s="225" t="s">
        <v>195</v>
      </c>
      <c r="C46" s="226"/>
      <c r="D46" s="227"/>
      <c r="E46" s="227"/>
      <c r="F46" s="230"/>
      <c r="G46" s="227"/>
      <c r="H46" s="229"/>
      <c r="I46" s="158">
        <f>E46*F46*G46*H46</f>
        <v>0</v>
      </c>
      <c r="J46" s="142"/>
      <c r="K46" s="93">
        <f>SUMIFS('Transaction List - Int Report 1'!$M$10:$M$115,'Transaction List - Int Report 1'!$D$10:$D$115,'Budget &amp; Fin Report'!K$9,'Transaction List - Int Report 1'!$B$10:$B$115,'Budget &amp; Fin Report'!$B46)</f>
        <v>0</v>
      </c>
      <c r="L46" s="94">
        <f>SUMIFS('Transaction List - Int Report 1'!$M$10:$M$115,'Transaction List - Int Report 1'!$D$10:$D$115,'Budget &amp; Fin Report'!L$9,'Transaction List - Int Report 1'!$B$10:$B$115,'Budget &amp; Fin Report'!$B46)</f>
        <v>0</v>
      </c>
      <c r="M46" s="149">
        <f>SUMIFS('Transaction List - Int Report 1'!$M$10:$M$115,'Transaction List - Int Report 1'!$D$10:$D$115,'Budget &amp; Fin Report'!M$9,'Transaction List - Int Report 1'!$B$10:$B$115,'Budget &amp; Fin Report'!$B46)</f>
        <v>0</v>
      </c>
      <c r="N46" s="149">
        <f>SUMIFS('Transaction List - Int Report 1'!$M$10:$M$115,'Transaction List - Int Report 1'!$D$10:$D$115,'Budget &amp; Fin Report'!N$9,'Transaction List - Int Report 1'!$B$10:$B$115,'Budget &amp; Fin Report'!$B46)</f>
        <v>0</v>
      </c>
      <c r="O46" s="149">
        <f>SUMIFS('Transaction List - Int Report 1'!$M$10:$M$115,'Transaction List - Int Report 1'!$D$10:$D$115,'Budget &amp; Fin Report'!O$9,'Transaction List - Int Report 1'!$B$10:$B$115,'Budget &amp; Fin Report'!$B46)</f>
        <v>0</v>
      </c>
      <c r="P46" s="94">
        <f>SUMIFS('Transaction List - Int Report 1'!$M$10:$M$115,'Transaction List - Int Report 1'!$D$10:$D$115,'Budget &amp; Fin Report'!P$9,'Transaction List - Int Report 1'!$B$10:$B$115,'Budget &amp; Fin Report'!$B46)</f>
        <v>0</v>
      </c>
      <c r="Q46" s="94">
        <f t="shared" si="28"/>
        <v>0</v>
      </c>
      <c r="R46" s="193" t="e">
        <f t="shared" si="26"/>
        <v>#DIV/0!</v>
      </c>
      <c r="T46" s="93">
        <f>SUMIFS('Transaction List - Int Report 2'!$M$10:$M$115,'Transaction List - Int Report 2'!$D$10:$D$115,'Budget &amp; Fin Report'!T$9,'Transaction List - Int Report 2'!$B$10:$B$115,'Budget &amp; Fin Report'!$B46)</f>
        <v>0</v>
      </c>
      <c r="U46" s="94">
        <f>SUMIFS('Transaction List - Int Report 2'!$M$10:$M$115,'Transaction List - Int Report 2'!$D$10:$D$115,'Budget &amp; Fin Report'!U$9,'Transaction List - Int Report 2'!$B$10:$B$115,'Budget &amp; Fin Report'!$B46)</f>
        <v>0</v>
      </c>
      <c r="V46" s="149">
        <f>SUMIFS('Transaction List - Int Report 2'!$M$10:$M$115,'Transaction List - Int Report 2'!$D$10:$D$115,'Budget &amp; Fin Report'!V$9,'Transaction List - Int Report 2'!$B$10:$B$115,'Budget &amp; Fin Report'!$B46)</f>
        <v>0</v>
      </c>
      <c r="W46" s="149">
        <f>SUMIFS('Transaction List - Int Report 2'!$M$10:$M$115,'Transaction List - Int Report 2'!$D$10:$D$115,'Budget &amp; Fin Report'!W$9,'Transaction List - Int Report 2'!$B$10:$B$115,'Budget &amp; Fin Report'!$B46)</f>
        <v>0</v>
      </c>
      <c r="X46" s="149">
        <f>SUMIFS('Transaction List - Int Report 2'!$M$10:$M$115,'Transaction List - Int Report 2'!$D$10:$D$115,'Budget &amp; Fin Report'!X$9,'Transaction List - Int Report 2'!$B$10:$B$115,'Budget &amp; Fin Report'!$B46)</f>
        <v>0</v>
      </c>
      <c r="Y46" s="94">
        <f>SUMIFS('Transaction List - Int Report 2'!$M$10:$M$115,'Transaction List - Int Report 2'!$D$10:$D$115,'Budget &amp; Fin Report'!Y$9,'Transaction List - Int Report 2'!$B$10:$B$115,'Budget &amp; Fin Report'!$B46)</f>
        <v>0</v>
      </c>
      <c r="Z46" s="94">
        <f t="shared" si="29"/>
        <v>0</v>
      </c>
      <c r="AA46" s="194" t="e">
        <f t="shared" si="30"/>
        <v>#DIV/0!</v>
      </c>
      <c r="AC46" s="93">
        <f>SUMIFS('Transaction List - Final Report'!$M$10:$M$115,'Transaction List - Final Report'!$D$10:$D$115,'Budget &amp; Fin Report'!AC$9,'Transaction List - Final Report'!$B$10:$B$115,'Budget &amp; Fin Report'!$B46)</f>
        <v>0</v>
      </c>
      <c r="AD46" s="94">
        <f>SUMIFS('Transaction List - Final Report'!$M$10:$M$115,'Transaction List - Final Report'!$D$10:$D$115,'Budget &amp; Fin Report'!AD$9,'Transaction List - Final Report'!$B$10:$B$115,'Budget &amp; Fin Report'!$B46)</f>
        <v>0</v>
      </c>
      <c r="AE46" s="149">
        <f>SUMIFS('Transaction List - Final Report'!$M$10:$M$115,'Transaction List - Final Report'!$D$10:$D$115,'Budget &amp; Fin Report'!AE$9,'Transaction List - Final Report'!$B$10:$B$115,'Budget &amp; Fin Report'!$B46)</f>
        <v>0</v>
      </c>
      <c r="AF46" s="149">
        <f>SUMIFS('Transaction List - Final Report'!$M$10:$M$115,'Transaction List - Final Report'!$D$10:$D$115,'Budget &amp; Fin Report'!AF$9,'Transaction List - Final Report'!$B$10:$B$115,'Budget &amp; Fin Report'!$B46)</f>
        <v>0</v>
      </c>
      <c r="AG46" s="149">
        <f>SUMIFS('Transaction List - Final Report'!$M$10:$M$115,'Transaction List - Final Report'!$D$10:$D$115,'Budget &amp; Fin Report'!AG$9,'Transaction List - Final Report'!$B$10:$B$115,'Budget &amp; Fin Report'!$B46)</f>
        <v>0</v>
      </c>
      <c r="AH46" s="94">
        <f>SUMIFS('Transaction List - Final Report'!$M$10:$M$115,'Transaction List - Final Report'!$D$10:$D$115,'Budget &amp; Fin Report'!AH$9,'Transaction List - Final Report'!$B$10:$B$115,'Budget &amp; Fin Report'!$B46)</f>
        <v>0</v>
      </c>
      <c r="AI46" s="94">
        <f t="shared" si="31"/>
        <v>0</v>
      </c>
      <c r="AJ46" s="194" t="e">
        <f t="shared" si="32"/>
        <v>#DIV/0!</v>
      </c>
    </row>
    <row r="47" spans="2:36" ht="15">
      <c r="B47" s="225" t="s">
        <v>196</v>
      </c>
      <c r="C47" s="226"/>
      <c r="D47" s="227"/>
      <c r="E47" s="227"/>
      <c r="F47" s="230"/>
      <c r="G47" s="227"/>
      <c r="H47" s="229"/>
      <c r="I47" s="158">
        <f t="shared" ref="I47:I48" si="33">E47*F47*G47*H47</f>
        <v>0</v>
      </c>
      <c r="J47" s="142"/>
      <c r="K47" s="93">
        <f>SUMIFS('Transaction List - Int Report 1'!$M$10:$M$115,'Transaction List - Int Report 1'!$D$10:$D$115,'Budget &amp; Fin Report'!K$9,'Transaction List - Int Report 1'!$B$10:$B$115,'Budget &amp; Fin Report'!$B47)</f>
        <v>0</v>
      </c>
      <c r="L47" s="94">
        <f>SUMIFS('Transaction List - Int Report 1'!$M$10:$M$115,'Transaction List - Int Report 1'!$D$10:$D$115,'Budget &amp; Fin Report'!L$9,'Transaction List - Int Report 1'!$B$10:$B$115,'Budget &amp; Fin Report'!$B47)</f>
        <v>0</v>
      </c>
      <c r="M47" s="149">
        <f>SUMIFS('Transaction List - Int Report 1'!$M$10:$M$115,'Transaction List - Int Report 1'!$D$10:$D$115,'Budget &amp; Fin Report'!M$9,'Transaction List - Int Report 1'!$B$10:$B$115,'Budget &amp; Fin Report'!$B47)</f>
        <v>0</v>
      </c>
      <c r="N47" s="149">
        <f>SUMIFS('Transaction List - Int Report 1'!$M$10:$M$115,'Transaction List - Int Report 1'!$D$10:$D$115,'Budget &amp; Fin Report'!N$9,'Transaction List - Int Report 1'!$B$10:$B$115,'Budget &amp; Fin Report'!$B47)</f>
        <v>0</v>
      </c>
      <c r="O47" s="149">
        <f>SUMIFS('Transaction List - Int Report 1'!$M$10:$M$115,'Transaction List - Int Report 1'!$D$10:$D$115,'Budget &amp; Fin Report'!O$9,'Transaction List - Int Report 1'!$B$10:$B$115,'Budget &amp; Fin Report'!$B47)</f>
        <v>0</v>
      </c>
      <c r="P47" s="94">
        <f>SUMIFS('Transaction List - Int Report 1'!$M$10:$M$115,'Transaction List - Int Report 1'!$D$10:$D$115,'Budget &amp; Fin Report'!P$9,'Transaction List - Int Report 1'!$B$10:$B$115,'Budget &amp; Fin Report'!$B47)</f>
        <v>0</v>
      </c>
      <c r="Q47" s="94">
        <f t="shared" si="28"/>
        <v>0</v>
      </c>
      <c r="R47" s="193" t="e">
        <f t="shared" si="26"/>
        <v>#DIV/0!</v>
      </c>
      <c r="T47" s="93">
        <f>SUMIFS('Transaction List - Int Report 2'!$M$10:$M$115,'Transaction List - Int Report 2'!$D$10:$D$115,'Budget &amp; Fin Report'!T$9,'Transaction List - Int Report 2'!$B$10:$B$115,'Budget &amp; Fin Report'!$B47)</f>
        <v>0</v>
      </c>
      <c r="U47" s="94">
        <f>SUMIFS('Transaction List - Int Report 2'!$M$10:$M$115,'Transaction List - Int Report 2'!$D$10:$D$115,'Budget &amp; Fin Report'!U$9,'Transaction List - Int Report 2'!$B$10:$B$115,'Budget &amp; Fin Report'!$B47)</f>
        <v>0</v>
      </c>
      <c r="V47" s="149">
        <f>SUMIFS('Transaction List - Int Report 2'!$M$10:$M$115,'Transaction List - Int Report 2'!$D$10:$D$115,'Budget &amp; Fin Report'!V$9,'Transaction List - Int Report 2'!$B$10:$B$115,'Budget &amp; Fin Report'!$B47)</f>
        <v>0</v>
      </c>
      <c r="W47" s="149">
        <f>SUMIFS('Transaction List - Int Report 2'!$M$10:$M$115,'Transaction List - Int Report 2'!$D$10:$D$115,'Budget &amp; Fin Report'!W$9,'Transaction List - Int Report 2'!$B$10:$B$115,'Budget &amp; Fin Report'!$B47)</f>
        <v>0</v>
      </c>
      <c r="X47" s="149">
        <f>SUMIFS('Transaction List - Int Report 2'!$M$10:$M$115,'Transaction List - Int Report 2'!$D$10:$D$115,'Budget &amp; Fin Report'!X$9,'Transaction List - Int Report 2'!$B$10:$B$115,'Budget &amp; Fin Report'!$B47)</f>
        <v>0</v>
      </c>
      <c r="Y47" s="94">
        <f>SUMIFS('Transaction List - Int Report 2'!$M$10:$M$115,'Transaction List - Int Report 2'!$D$10:$D$115,'Budget &amp; Fin Report'!Y$9,'Transaction List - Int Report 2'!$B$10:$B$115,'Budget &amp; Fin Report'!$B47)</f>
        <v>0</v>
      </c>
      <c r="Z47" s="94">
        <f t="shared" si="29"/>
        <v>0</v>
      </c>
      <c r="AA47" s="194" t="e">
        <f t="shared" si="30"/>
        <v>#DIV/0!</v>
      </c>
      <c r="AC47" s="93">
        <f>SUMIFS('Transaction List - Final Report'!$M$10:$M$115,'Transaction List - Final Report'!$D$10:$D$115,'Budget &amp; Fin Report'!AC$9,'Transaction List - Final Report'!$B$10:$B$115,'Budget &amp; Fin Report'!$B47)</f>
        <v>0</v>
      </c>
      <c r="AD47" s="94">
        <f>SUMIFS('Transaction List - Final Report'!$M$10:$M$115,'Transaction List - Final Report'!$D$10:$D$115,'Budget &amp; Fin Report'!AD$9,'Transaction List - Final Report'!$B$10:$B$115,'Budget &amp; Fin Report'!$B47)</f>
        <v>0</v>
      </c>
      <c r="AE47" s="149">
        <f>SUMIFS('Transaction List - Final Report'!$M$10:$M$115,'Transaction List - Final Report'!$D$10:$D$115,'Budget &amp; Fin Report'!AE$9,'Transaction List - Final Report'!$B$10:$B$115,'Budget &amp; Fin Report'!$B47)</f>
        <v>0</v>
      </c>
      <c r="AF47" s="149">
        <f>SUMIFS('Transaction List - Final Report'!$M$10:$M$115,'Transaction List - Final Report'!$D$10:$D$115,'Budget &amp; Fin Report'!AF$9,'Transaction List - Final Report'!$B$10:$B$115,'Budget &amp; Fin Report'!$B47)</f>
        <v>0</v>
      </c>
      <c r="AG47" s="149">
        <f>SUMIFS('Transaction List - Final Report'!$M$10:$M$115,'Transaction List - Final Report'!$D$10:$D$115,'Budget &amp; Fin Report'!AG$9,'Transaction List - Final Report'!$B$10:$B$115,'Budget &amp; Fin Report'!$B47)</f>
        <v>0</v>
      </c>
      <c r="AH47" s="94">
        <f>SUMIFS('Transaction List - Final Report'!$M$10:$M$115,'Transaction List - Final Report'!$D$10:$D$115,'Budget &amp; Fin Report'!AH$9,'Transaction List - Final Report'!$B$10:$B$115,'Budget &amp; Fin Report'!$B47)</f>
        <v>0</v>
      </c>
      <c r="AI47" s="94">
        <f t="shared" si="31"/>
        <v>0</v>
      </c>
      <c r="AJ47" s="194" t="e">
        <f t="shared" si="32"/>
        <v>#DIV/0!</v>
      </c>
    </row>
    <row r="48" spans="2:36" ht="15">
      <c r="B48" s="225" t="s">
        <v>197</v>
      </c>
      <c r="C48" s="226"/>
      <c r="D48" s="227"/>
      <c r="E48" s="227"/>
      <c r="F48" s="230"/>
      <c r="G48" s="227"/>
      <c r="H48" s="229"/>
      <c r="I48" s="158">
        <f t="shared" si="33"/>
        <v>0</v>
      </c>
      <c r="J48" s="142"/>
      <c r="K48" s="93">
        <f>SUMIFS('Transaction List - Int Report 1'!$M$10:$M$115,'Transaction List - Int Report 1'!$D$10:$D$115,'Budget &amp; Fin Report'!K$9,'Transaction List - Int Report 1'!$B$10:$B$115,'Budget &amp; Fin Report'!$B48)</f>
        <v>0</v>
      </c>
      <c r="L48" s="94">
        <f>SUMIFS('Transaction List - Int Report 1'!$M$10:$M$115,'Transaction List - Int Report 1'!$D$10:$D$115,'Budget &amp; Fin Report'!L$9,'Transaction List - Int Report 1'!$B$10:$B$115,'Budget &amp; Fin Report'!$B48)</f>
        <v>0</v>
      </c>
      <c r="M48" s="149">
        <f>SUMIFS('Transaction List - Int Report 1'!$M$10:$M$115,'Transaction List - Int Report 1'!$D$10:$D$115,'Budget &amp; Fin Report'!M$9,'Transaction List - Int Report 1'!$B$10:$B$115,'Budget &amp; Fin Report'!$B48)</f>
        <v>0</v>
      </c>
      <c r="N48" s="149">
        <f>SUMIFS('Transaction List - Int Report 1'!$M$10:$M$115,'Transaction List - Int Report 1'!$D$10:$D$115,'Budget &amp; Fin Report'!N$9,'Transaction List - Int Report 1'!$B$10:$B$115,'Budget &amp; Fin Report'!$B48)</f>
        <v>0</v>
      </c>
      <c r="O48" s="149">
        <f>SUMIFS('Transaction List - Int Report 1'!$M$10:$M$115,'Transaction List - Int Report 1'!$D$10:$D$115,'Budget &amp; Fin Report'!O$9,'Transaction List - Int Report 1'!$B$10:$B$115,'Budget &amp; Fin Report'!$B48)</f>
        <v>0</v>
      </c>
      <c r="P48" s="94">
        <f>SUMIFS('Transaction List - Int Report 1'!$M$10:$M$115,'Transaction List - Int Report 1'!$D$10:$D$115,'Budget &amp; Fin Report'!P$9,'Transaction List - Int Report 1'!$B$10:$B$115,'Budget &amp; Fin Report'!$B48)</f>
        <v>0</v>
      </c>
      <c r="Q48" s="94">
        <f t="shared" si="28"/>
        <v>0</v>
      </c>
      <c r="R48" s="193" t="e">
        <f t="shared" si="26"/>
        <v>#DIV/0!</v>
      </c>
      <c r="T48" s="93">
        <f>SUMIFS('Transaction List - Int Report 2'!$M$10:$M$115,'Transaction List - Int Report 2'!$D$10:$D$115,'Budget &amp; Fin Report'!T$9,'Transaction List - Int Report 2'!$B$10:$B$115,'Budget &amp; Fin Report'!$B48)</f>
        <v>0</v>
      </c>
      <c r="U48" s="94">
        <f>SUMIFS('Transaction List - Int Report 2'!$M$10:$M$115,'Transaction List - Int Report 2'!$D$10:$D$115,'Budget &amp; Fin Report'!U$9,'Transaction List - Int Report 2'!$B$10:$B$115,'Budget &amp; Fin Report'!$B48)</f>
        <v>0</v>
      </c>
      <c r="V48" s="149">
        <f>SUMIFS('Transaction List - Int Report 2'!$M$10:$M$115,'Transaction List - Int Report 2'!$D$10:$D$115,'Budget &amp; Fin Report'!V$9,'Transaction List - Int Report 2'!$B$10:$B$115,'Budget &amp; Fin Report'!$B48)</f>
        <v>0</v>
      </c>
      <c r="W48" s="149">
        <f>SUMIFS('Transaction List - Int Report 2'!$M$10:$M$115,'Transaction List - Int Report 2'!$D$10:$D$115,'Budget &amp; Fin Report'!W$9,'Transaction List - Int Report 2'!$B$10:$B$115,'Budget &amp; Fin Report'!$B48)</f>
        <v>0</v>
      </c>
      <c r="X48" s="149">
        <f>SUMIFS('Transaction List - Int Report 2'!$M$10:$M$115,'Transaction List - Int Report 2'!$D$10:$D$115,'Budget &amp; Fin Report'!X$9,'Transaction List - Int Report 2'!$B$10:$B$115,'Budget &amp; Fin Report'!$B48)</f>
        <v>0</v>
      </c>
      <c r="Y48" s="94">
        <f>SUMIFS('Transaction List - Int Report 2'!$M$10:$M$115,'Transaction List - Int Report 2'!$D$10:$D$115,'Budget &amp; Fin Report'!Y$9,'Transaction List - Int Report 2'!$B$10:$B$115,'Budget &amp; Fin Report'!$B48)</f>
        <v>0</v>
      </c>
      <c r="Z48" s="94">
        <f t="shared" si="29"/>
        <v>0</v>
      </c>
      <c r="AA48" s="194" t="e">
        <f>Z48/I48</f>
        <v>#DIV/0!</v>
      </c>
      <c r="AC48" s="93">
        <f>SUMIFS('Transaction List - Final Report'!$M$10:$M$115,'Transaction List - Final Report'!$D$10:$D$115,'Budget &amp; Fin Report'!AC$9,'Transaction List - Final Report'!$B$10:$B$115,'Budget &amp; Fin Report'!$B48)</f>
        <v>0</v>
      </c>
      <c r="AD48" s="94">
        <f>SUMIFS('Transaction List - Final Report'!$M$10:$M$115,'Transaction List - Final Report'!$D$10:$D$115,'Budget &amp; Fin Report'!AD$9,'Transaction List - Final Report'!$B$10:$B$115,'Budget &amp; Fin Report'!$B48)</f>
        <v>0</v>
      </c>
      <c r="AE48" s="149">
        <f>SUMIFS('Transaction List - Final Report'!$M$10:$M$115,'Transaction List - Final Report'!$D$10:$D$115,'Budget &amp; Fin Report'!AE$9,'Transaction List - Final Report'!$B$10:$B$115,'Budget &amp; Fin Report'!$B48)</f>
        <v>0</v>
      </c>
      <c r="AF48" s="149">
        <f>SUMIFS('Transaction List - Final Report'!$M$10:$M$115,'Transaction List - Final Report'!$D$10:$D$115,'Budget &amp; Fin Report'!AF$9,'Transaction List - Final Report'!$B$10:$B$115,'Budget &amp; Fin Report'!$B48)</f>
        <v>0</v>
      </c>
      <c r="AG48" s="149">
        <f>SUMIFS('Transaction List - Final Report'!$M$10:$M$115,'Transaction List - Final Report'!$D$10:$D$115,'Budget &amp; Fin Report'!AG$9,'Transaction List - Final Report'!$B$10:$B$115,'Budget &amp; Fin Report'!$B48)</f>
        <v>0</v>
      </c>
      <c r="AH48" s="94">
        <f>SUMIFS('Transaction List - Final Report'!$M$10:$M$115,'Transaction List - Final Report'!$D$10:$D$115,'Budget &amp; Fin Report'!AH$9,'Transaction List - Final Report'!$B$10:$B$115,'Budget &amp; Fin Report'!$B48)</f>
        <v>0</v>
      </c>
      <c r="AI48" s="94">
        <f t="shared" si="31"/>
        <v>0</v>
      </c>
      <c r="AJ48" s="194" t="e">
        <f t="shared" si="32"/>
        <v>#DIV/0!</v>
      </c>
    </row>
    <row r="49" spans="2:36" ht="15">
      <c r="B49" s="225" t="s">
        <v>198</v>
      </c>
      <c r="C49" s="226"/>
      <c r="D49" s="227"/>
      <c r="E49" s="227"/>
      <c r="F49" s="230"/>
      <c r="G49" s="227"/>
      <c r="H49" s="229"/>
      <c r="I49" s="158">
        <f>E49*F49*G49*H49</f>
        <v>0</v>
      </c>
      <c r="J49" s="142"/>
      <c r="K49" s="93">
        <f>SUMIFS('Transaction List - Int Report 1'!$M$10:$M$115,'Transaction List - Int Report 1'!$D$10:$D$115,'Budget &amp; Fin Report'!K$9,'Transaction List - Int Report 1'!$B$10:$B$115,'Budget &amp; Fin Report'!$B49)</f>
        <v>0</v>
      </c>
      <c r="L49" s="94">
        <f>SUMIFS('Transaction List - Int Report 1'!$M$10:$M$115,'Transaction List - Int Report 1'!$D$10:$D$115,'Budget &amp; Fin Report'!L$9,'Transaction List - Int Report 1'!$B$10:$B$115,'Budget &amp; Fin Report'!$B49)</f>
        <v>0</v>
      </c>
      <c r="M49" s="149">
        <f>SUMIFS('Transaction List - Int Report 1'!$M$10:$M$115,'Transaction List - Int Report 1'!$D$10:$D$115,'Budget &amp; Fin Report'!M$9,'Transaction List - Int Report 1'!$B$10:$B$115,'Budget &amp; Fin Report'!$B49)</f>
        <v>0</v>
      </c>
      <c r="N49" s="149">
        <f>SUMIFS('Transaction List - Int Report 1'!$M$10:$M$115,'Transaction List - Int Report 1'!$D$10:$D$115,'Budget &amp; Fin Report'!N$9,'Transaction List - Int Report 1'!$B$10:$B$115,'Budget &amp; Fin Report'!$B49)</f>
        <v>0</v>
      </c>
      <c r="O49" s="149">
        <f>SUMIFS('Transaction List - Int Report 1'!$M$10:$M$115,'Transaction List - Int Report 1'!$D$10:$D$115,'Budget &amp; Fin Report'!O$9,'Transaction List - Int Report 1'!$B$10:$B$115,'Budget &amp; Fin Report'!$B49)</f>
        <v>0</v>
      </c>
      <c r="P49" s="94">
        <f>SUMIFS('Transaction List - Int Report 1'!$M$10:$M$115,'Transaction List - Int Report 1'!$D$10:$D$115,'Budget &amp; Fin Report'!P$9,'Transaction List - Int Report 1'!$B$10:$B$115,'Budget &amp; Fin Report'!$B49)</f>
        <v>0</v>
      </c>
      <c r="Q49" s="94">
        <f t="shared" si="28"/>
        <v>0</v>
      </c>
      <c r="R49" s="193" t="e">
        <f t="shared" si="26"/>
        <v>#DIV/0!</v>
      </c>
      <c r="T49" s="93">
        <f>SUMIFS('Transaction List - Int Report 2'!$M$10:$M$115,'Transaction List - Int Report 2'!$D$10:$D$115,'Budget &amp; Fin Report'!T$9,'Transaction List - Int Report 2'!$B$10:$B$115,'Budget &amp; Fin Report'!$B49)</f>
        <v>0</v>
      </c>
      <c r="U49" s="94">
        <f>SUMIFS('Transaction List - Int Report 2'!$M$10:$M$115,'Transaction List - Int Report 2'!$D$10:$D$115,'Budget &amp; Fin Report'!U$9,'Transaction List - Int Report 2'!$B$10:$B$115,'Budget &amp; Fin Report'!$B49)</f>
        <v>0</v>
      </c>
      <c r="V49" s="149">
        <f>SUMIFS('Transaction List - Int Report 2'!$M$10:$M$115,'Transaction List - Int Report 2'!$D$10:$D$115,'Budget &amp; Fin Report'!V$9,'Transaction List - Int Report 2'!$B$10:$B$115,'Budget &amp; Fin Report'!$B49)</f>
        <v>0</v>
      </c>
      <c r="W49" s="149">
        <f>SUMIFS('Transaction List - Int Report 2'!$M$10:$M$115,'Transaction List - Int Report 2'!$D$10:$D$115,'Budget &amp; Fin Report'!W$9,'Transaction List - Int Report 2'!$B$10:$B$115,'Budget &amp; Fin Report'!$B49)</f>
        <v>0</v>
      </c>
      <c r="X49" s="149">
        <f>SUMIFS('Transaction List - Int Report 2'!$M$10:$M$115,'Transaction List - Int Report 2'!$D$10:$D$115,'Budget &amp; Fin Report'!X$9,'Transaction List - Int Report 2'!$B$10:$B$115,'Budget &amp; Fin Report'!$B49)</f>
        <v>0</v>
      </c>
      <c r="Y49" s="94">
        <f>SUMIFS('Transaction List - Int Report 2'!$M$10:$M$115,'Transaction List - Int Report 2'!$D$10:$D$115,'Budget &amp; Fin Report'!Y$9,'Transaction List - Int Report 2'!$B$10:$B$115,'Budget &amp; Fin Report'!$B49)</f>
        <v>0</v>
      </c>
      <c r="Z49" s="94">
        <f t="shared" si="29"/>
        <v>0</v>
      </c>
      <c r="AA49" s="194" t="e">
        <f t="shared" si="30"/>
        <v>#DIV/0!</v>
      </c>
      <c r="AC49" s="93">
        <f>SUMIFS('Transaction List - Final Report'!$M$10:$M$115,'Transaction List - Final Report'!$D$10:$D$115,'Budget &amp; Fin Report'!AC$9,'Transaction List - Final Report'!$B$10:$B$115,'Budget &amp; Fin Report'!$B49)</f>
        <v>0</v>
      </c>
      <c r="AD49" s="94">
        <f>SUMIFS('Transaction List - Final Report'!$M$10:$M$115,'Transaction List - Final Report'!$D$10:$D$115,'Budget &amp; Fin Report'!AD$9,'Transaction List - Final Report'!$B$10:$B$115,'Budget &amp; Fin Report'!$B49)</f>
        <v>0</v>
      </c>
      <c r="AE49" s="149">
        <f>SUMIFS('Transaction List - Final Report'!$M$10:$M$115,'Transaction List - Final Report'!$D$10:$D$115,'Budget &amp; Fin Report'!AE$9,'Transaction List - Final Report'!$B$10:$B$115,'Budget &amp; Fin Report'!$B49)</f>
        <v>0</v>
      </c>
      <c r="AF49" s="149">
        <f>SUMIFS('Transaction List - Final Report'!$M$10:$M$115,'Transaction List - Final Report'!$D$10:$D$115,'Budget &amp; Fin Report'!AF$9,'Transaction List - Final Report'!$B$10:$B$115,'Budget &amp; Fin Report'!$B49)</f>
        <v>0</v>
      </c>
      <c r="AG49" s="149">
        <f>SUMIFS('Transaction List - Final Report'!$M$10:$M$115,'Transaction List - Final Report'!$D$10:$D$115,'Budget &amp; Fin Report'!AG$9,'Transaction List - Final Report'!$B$10:$B$115,'Budget &amp; Fin Report'!$B49)</f>
        <v>0</v>
      </c>
      <c r="AH49" s="94">
        <f>SUMIFS('Transaction List - Final Report'!$M$10:$M$115,'Transaction List - Final Report'!$D$10:$D$115,'Budget &amp; Fin Report'!AH$9,'Transaction List - Final Report'!$B$10:$B$115,'Budget &amp; Fin Report'!$B49)</f>
        <v>0</v>
      </c>
      <c r="AI49" s="94">
        <f t="shared" si="31"/>
        <v>0</v>
      </c>
      <c r="AJ49" s="193" t="e">
        <f t="shared" si="32"/>
        <v>#DIV/0!</v>
      </c>
    </row>
    <row r="50" spans="2:36" ht="15">
      <c r="B50" s="225" t="s">
        <v>199</v>
      </c>
      <c r="C50" s="226"/>
      <c r="D50" s="227"/>
      <c r="E50" s="227"/>
      <c r="F50" s="230"/>
      <c r="G50" s="227"/>
      <c r="H50" s="229"/>
      <c r="I50" s="158">
        <f t="shared" ref="I50:I51" si="34">E50*F50*G50*H50</f>
        <v>0</v>
      </c>
      <c r="J50" s="142"/>
      <c r="K50" s="93">
        <f>SUMIFS('Transaction List - Int Report 1'!$M$10:$M$115,'Transaction List - Int Report 1'!$D$10:$D$115,'Budget &amp; Fin Report'!K$9,'Transaction List - Int Report 1'!$B$10:$B$115,'Budget &amp; Fin Report'!$B50)</f>
        <v>0</v>
      </c>
      <c r="L50" s="94">
        <f>SUMIFS('Transaction List - Int Report 1'!$M$10:$M$115,'Transaction List - Int Report 1'!$D$10:$D$115,'Budget &amp; Fin Report'!L$9,'Transaction List - Int Report 1'!$B$10:$B$115,'Budget &amp; Fin Report'!$B50)</f>
        <v>0</v>
      </c>
      <c r="M50" s="149">
        <f>SUMIFS('Transaction List - Int Report 1'!$M$10:$M$115,'Transaction List - Int Report 1'!$D$10:$D$115,'Budget &amp; Fin Report'!M$9,'Transaction List - Int Report 1'!$B$10:$B$115,'Budget &amp; Fin Report'!$B50)</f>
        <v>0</v>
      </c>
      <c r="N50" s="149">
        <f>SUMIFS('Transaction List - Int Report 1'!$M$10:$M$115,'Transaction List - Int Report 1'!$D$10:$D$115,'Budget &amp; Fin Report'!N$9,'Transaction List - Int Report 1'!$B$10:$B$115,'Budget &amp; Fin Report'!$B50)</f>
        <v>0</v>
      </c>
      <c r="O50" s="149">
        <f>SUMIFS('Transaction List - Int Report 1'!$M$10:$M$115,'Transaction List - Int Report 1'!$D$10:$D$115,'Budget &amp; Fin Report'!O$9,'Transaction List - Int Report 1'!$B$10:$B$115,'Budget &amp; Fin Report'!$B50)</f>
        <v>0</v>
      </c>
      <c r="P50" s="94">
        <f>SUMIFS('Transaction List - Int Report 1'!$M$10:$M$115,'Transaction List - Int Report 1'!$D$10:$D$115,'Budget &amp; Fin Report'!P$9,'Transaction List - Int Report 1'!$B$10:$B$115,'Budget &amp; Fin Report'!$B50)</f>
        <v>0</v>
      </c>
      <c r="Q50" s="94">
        <f>SUM(K50:P50)</f>
        <v>0</v>
      </c>
      <c r="R50" s="193" t="e">
        <f t="shared" si="26"/>
        <v>#DIV/0!</v>
      </c>
      <c r="T50" s="93">
        <f>SUMIFS('Transaction List - Int Report 2'!$M$10:$M$115,'Transaction List - Int Report 2'!$D$10:$D$115,'Budget &amp; Fin Report'!T$9,'Transaction List - Int Report 2'!$B$10:$B$115,'Budget &amp; Fin Report'!$B50)</f>
        <v>0</v>
      </c>
      <c r="U50" s="94">
        <f>SUMIFS('Transaction List - Int Report 2'!$M$10:$M$115,'Transaction List - Int Report 2'!$D$10:$D$115,'Budget &amp; Fin Report'!U$9,'Transaction List - Int Report 2'!$B$10:$B$115,'Budget &amp; Fin Report'!$B50)</f>
        <v>0</v>
      </c>
      <c r="V50" s="149">
        <f>SUMIFS('Transaction List - Int Report 2'!$M$10:$M$115,'Transaction List - Int Report 2'!$D$10:$D$115,'Budget &amp; Fin Report'!V$9,'Transaction List - Int Report 2'!$B$10:$B$115,'Budget &amp; Fin Report'!$B50)</f>
        <v>0</v>
      </c>
      <c r="W50" s="149">
        <f>SUMIFS('Transaction List - Int Report 2'!$M$10:$M$115,'Transaction List - Int Report 2'!$D$10:$D$115,'Budget &amp; Fin Report'!W$9,'Transaction List - Int Report 2'!$B$10:$B$115,'Budget &amp; Fin Report'!$B50)</f>
        <v>0</v>
      </c>
      <c r="X50" s="149">
        <f>SUMIFS('Transaction List - Int Report 2'!$M$10:$M$115,'Transaction List - Int Report 2'!$D$10:$D$115,'Budget &amp; Fin Report'!X$9,'Transaction List - Int Report 2'!$B$10:$B$115,'Budget &amp; Fin Report'!$B50)</f>
        <v>0</v>
      </c>
      <c r="Y50" s="94">
        <f>SUMIFS('Transaction List - Int Report 2'!$M$10:$M$115,'Transaction List - Int Report 2'!$D$10:$D$115,'Budget &amp; Fin Report'!Y$9,'Transaction List - Int Report 2'!$B$10:$B$115,'Budget &amp; Fin Report'!$B50)</f>
        <v>0</v>
      </c>
      <c r="Z50" s="94">
        <f>SUM(T50:Y50)</f>
        <v>0</v>
      </c>
      <c r="AA50" s="194" t="e">
        <f t="shared" si="30"/>
        <v>#DIV/0!</v>
      </c>
      <c r="AC50" s="93">
        <f>SUMIFS('Transaction List - Final Report'!$M$10:$M$115,'Transaction List - Final Report'!$D$10:$D$115,'Budget &amp; Fin Report'!AC$9,'Transaction List - Final Report'!$B$10:$B$115,'Budget &amp; Fin Report'!$B50)</f>
        <v>0</v>
      </c>
      <c r="AD50" s="94">
        <f>SUMIFS('Transaction List - Final Report'!$M$10:$M$115,'Transaction List - Final Report'!$D$10:$D$115,'Budget &amp; Fin Report'!AD$9,'Transaction List - Final Report'!$B$10:$B$115,'Budget &amp; Fin Report'!$B50)</f>
        <v>0</v>
      </c>
      <c r="AE50" s="149">
        <f>SUMIFS('Transaction List - Final Report'!$M$10:$M$115,'Transaction List - Final Report'!$D$10:$D$115,'Budget &amp; Fin Report'!AE$9,'Transaction List - Final Report'!$B$10:$B$115,'Budget &amp; Fin Report'!$B50)</f>
        <v>0</v>
      </c>
      <c r="AF50" s="149">
        <f>SUMIFS('Transaction List - Final Report'!$M$10:$M$115,'Transaction List - Final Report'!$D$10:$D$115,'Budget &amp; Fin Report'!AF$9,'Transaction List - Final Report'!$B$10:$B$115,'Budget &amp; Fin Report'!$B50)</f>
        <v>0</v>
      </c>
      <c r="AG50" s="149">
        <f>SUMIFS('Transaction List - Final Report'!$M$10:$M$115,'Transaction List - Final Report'!$D$10:$D$115,'Budget &amp; Fin Report'!AG$9,'Transaction List - Final Report'!$B$10:$B$115,'Budget &amp; Fin Report'!$B50)</f>
        <v>0</v>
      </c>
      <c r="AH50" s="94">
        <f>SUMIFS('Transaction List - Final Report'!$M$10:$M$115,'Transaction List - Final Report'!$D$10:$D$115,'Budget &amp; Fin Report'!AH$9,'Transaction List - Final Report'!$B$10:$B$115,'Budget &amp; Fin Report'!$B50)</f>
        <v>0</v>
      </c>
      <c r="AI50" s="94">
        <f t="shared" si="31"/>
        <v>0</v>
      </c>
      <c r="AJ50" s="194" t="e">
        <f t="shared" si="32"/>
        <v>#DIV/0!</v>
      </c>
    </row>
    <row r="51" spans="2:36" ht="15">
      <c r="B51" s="225" t="s">
        <v>200</v>
      </c>
      <c r="C51" s="226"/>
      <c r="D51" s="227"/>
      <c r="E51" s="227"/>
      <c r="F51" s="230"/>
      <c r="G51" s="227"/>
      <c r="H51" s="229"/>
      <c r="I51" s="158">
        <f t="shared" si="34"/>
        <v>0</v>
      </c>
      <c r="J51" s="142"/>
      <c r="K51" s="93">
        <f>SUMIFS('Transaction List - Int Report 1'!$M$10:$M$115,'Transaction List - Int Report 1'!$D$10:$D$115,'Budget &amp; Fin Report'!K$9,'Transaction List - Int Report 1'!$B$10:$B$115,'Budget &amp; Fin Report'!$B51)</f>
        <v>0</v>
      </c>
      <c r="L51" s="94">
        <f>SUMIFS('Transaction List - Int Report 1'!$M$10:$M$115,'Transaction List - Int Report 1'!$D$10:$D$115,'Budget &amp; Fin Report'!L$9,'Transaction List - Int Report 1'!$B$10:$B$115,'Budget &amp; Fin Report'!$B51)</f>
        <v>0</v>
      </c>
      <c r="M51" s="149">
        <f>SUMIFS('Transaction List - Int Report 1'!$M$10:$M$115,'Transaction List - Int Report 1'!$D$10:$D$115,'Budget &amp; Fin Report'!M$9,'Transaction List - Int Report 1'!$B$10:$B$115,'Budget &amp; Fin Report'!$B51)</f>
        <v>0</v>
      </c>
      <c r="N51" s="149">
        <f>SUMIFS('Transaction List - Int Report 1'!$M$10:$M$115,'Transaction List - Int Report 1'!$D$10:$D$115,'Budget &amp; Fin Report'!N$9,'Transaction List - Int Report 1'!$B$10:$B$115,'Budget &amp; Fin Report'!$B51)</f>
        <v>0</v>
      </c>
      <c r="O51" s="149">
        <f>SUMIFS('Transaction List - Int Report 1'!$M$10:$M$115,'Transaction List - Int Report 1'!$D$10:$D$115,'Budget &amp; Fin Report'!O$9,'Transaction List - Int Report 1'!$B$10:$B$115,'Budget &amp; Fin Report'!$B51)</f>
        <v>0</v>
      </c>
      <c r="P51" s="94">
        <f>SUMIFS('Transaction List - Int Report 1'!$M$10:$M$115,'Transaction List - Int Report 1'!$D$10:$D$115,'Budget &amp; Fin Report'!P$9,'Transaction List - Int Report 1'!$B$10:$B$115,'Budget &amp; Fin Report'!$B51)</f>
        <v>0</v>
      </c>
      <c r="Q51" s="94">
        <f t="shared" ref="Q51:Q53" si="35">SUM(K51:P51)</f>
        <v>0</v>
      </c>
      <c r="R51" s="193" t="e">
        <f t="shared" si="26"/>
        <v>#DIV/0!</v>
      </c>
      <c r="T51" s="93">
        <f>SUMIFS('Transaction List - Int Report 2'!$M$10:$M$115,'Transaction List - Int Report 2'!$D$10:$D$115,'Budget &amp; Fin Report'!T$9,'Transaction List - Int Report 2'!$B$10:$B$115,'Budget &amp; Fin Report'!$B51)</f>
        <v>0</v>
      </c>
      <c r="U51" s="94">
        <f>SUMIFS('Transaction List - Int Report 2'!$M$10:$M$115,'Transaction List - Int Report 2'!$D$10:$D$115,'Budget &amp; Fin Report'!U$9,'Transaction List - Int Report 2'!$B$10:$B$115,'Budget &amp; Fin Report'!$B51)</f>
        <v>0</v>
      </c>
      <c r="V51" s="149">
        <f>SUMIFS('Transaction List - Int Report 2'!$M$10:$M$115,'Transaction List - Int Report 2'!$D$10:$D$115,'Budget &amp; Fin Report'!V$9,'Transaction List - Int Report 2'!$B$10:$B$115,'Budget &amp; Fin Report'!$B51)</f>
        <v>0</v>
      </c>
      <c r="W51" s="149">
        <f>SUMIFS('Transaction List - Int Report 2'!$M$10:$M$115,'Transaction List - Int Report 2'!$D$10:$D$115,'Budget &amp; Fin Report'!W$9,'Transaction List - Int Report 2'!$B$10:$B$115,'Budget &amp; Fin Report'!$B51)</f>
        <v>0</v>
      </c>
      <c r="X51" s="149">
        <f>SUMIFS('Transaction List - Int Report 2'!$M$10:$M$115,'Transaction List - Int Report 2'!$D$10:$D$115,'Budget &amp; Fin Report'!X$9,'Transaction List - Int Report 2'!$B$10:$B$115,'Budget &amp; Fin Report'!$B51)</f>
        <v>0</v>
      </c>
      <c r="Y51" s="94">
        <f>SUMIFS('Transaction List - Int Report 2'!$M$10:$M$115,'Transaction List - Int Report 2'!$D$10:$D$115,'Budget &amp; Fin Report'!Y$9,'Transaction List - Int Report 2'!$B$10:$B$115,'Budget &amp; Fin Report'!$B51)</f>
        <v>0</v>
      </c>
      <c r="Z51" s="94">
        <f t="shared" ref="Z51:Z53" si="36">SUM(T51:Y51)</f>
        <v>0</v>
      </c>
      <c r="AA51" s="194" t="e">
        <f t="shared" si="30"/>
        <v>#DIV/0!</v>
      </c>
      <c r="AC51" s="93">
        <f>SUMIFS('Transaction List - Final Report'!$M$10:$M$115,'Transaction List - Final Report'!$D$10:$D$115,'Budget &amp; Fin Report'!AC$9,'Transaction List - Final Report'!$B$10:$B$115,'Budget &amp; Fin Report'!$B51)</f>
        <v>0</v>
      </c>
      <c r="AD51" s="94">
        <f>SUMIFS('Transaction List - Final Report'!$M$10:$M$115,'Transaction List - Final Report'!$D$10:$D$115,'Budget &amp; Fin Report'!AD$9,'Transaction List - Final Report'!$B$10:$B$115,'Budget &amp; Fin Report'!$B51)</f>
        <v>0</v>
      </c>
      <c r="AE51" s="149">
        <f>SUMIFS('Transaction List - Final Report'!$M$10:$M$115,'Transaction List - Final Report'!$D$10:$D$115,'Budget &amp; Fin Report'!AE$9,'Transaction List - Final Report'!$B$10:$B$115,'Budget &amp; Fin Report'!$B51)</f>
        <v>0</v>
      </c>
      <c r="AF51" s="149">
        <f>SUMIFS('Transaction List - Final Report'!$M$10:$M$115,'Transaction List - Final Report'!$D$10:$D$115,'Budget &amp; Fin Report'!AF$9,'Transaction List - Final Report'!$B$10:$B$115,'Budget &amp; Fin Report'!$B51)</f>
        <v>0</v>
      </c>
      <c r="AG51" s="149">
        <f>SUMIFS('Transaction List - Final Report'!$M$10:$M$115,'Transaction List - Final Report'!$D$10:$D$115,'Budget &amp; Fin Report'!AG$9,'Transaction List - Final Report'!$B$10:$B$115,'Budget &amp; Fin Report'!$B51)</f>
        <v>0</v>
      </c>
      <c r="AH51" s="94">
        <f>SUMIFS('Transaction List - Final Report'!$M$10:$M$115,'Transaction List - Final Report'!$D$10:$D$115,'Budget &amp; Fin Report'!AH$9,'Transaction List - Final Report'!$B$10:$B$115,'Budget &amp; Fin Report'!$B51)</f>
        <v>0</v>
      </c>
      <c r="AI51" s="94">
        <f t="shared" si="31"/>
        <v>0</v>
      </c>
      <c r="AJ51" s="194" t="e">
        <f t="shared" si="32"/>
        <v>#DIV/0!</v>
      </c>
    </row>
    <row r="52" spans="2:36" ht="15">
      <c r="B52" s="225" t="s">
        <v>201</v>
      </c>
      <c r="C52" s="226"/>
      <c r="D52" s="227"/>
      <c r="E52" s="227"/>
      <c r="F52" s="230"/>
      <c r="G52" s="227"/>
      <c r="H52" s="229"/>
      <c r="I52" s="158">
        <f>E52*F52*G52*H52</f>
        <v>0</v>
      </c>
      <c r="J52" s="142"/>
      <c r="K52" s="93">
        <f>SUMIFS('Transaction List - Int Report 1'!$M$10:$M$115,'Transaction List - Int Report 1'!$D$10:$D$115,'Budget &amp; Fin Report'!K$9,'Transaction List - Int Report 1'!$B$10:$B$115,'Budget &amp; Fin Report'!$B52)</f>
        <v>0</v>
      </c>
      <c r="L52" s="94">
        <f>SUMIFS('Transaction List - Int Report 1'!$M$10:$M$115,'Transaction List - Int Report 1'!$D$10:$D$115,'Budget &amp; Fin Report'!L$9,'Transaction List - Int Report 1'!$B$10:$B$115,'Budget &amp; Fin Report'!$B52)</f>
        <v>0</v>
      </c>
      <c r="M52" s="149">
        <f>SUMIFS('Transaction List - Int Report 1'!$M$10:$M$115,'Transaction List - Int Report 1'!$D$10:$D$115,'Budget &amp; Fin Report'!M$9,'Transaction List - Int Report 1'!$B$10:$B$115,'Budget &amp; Fin Report'!$B52)</f>
        <v>0</v>
      </c>
      <c r="N52" s="149">
        <f>SUMIFS('Transaction List - Int Report 1'!$M$10:$M$115,'Transaction List - Int Report 1'!$D$10:$D$115,'Budget &amp; Fin Report'!N$9,'Transaction List - Int Report 1'!$B$10:$B$115,'Budget &amp; Fin Report'!$B52)</f>
        <v>0</v>
      </c>
      <c r="O52" s="149">
        <f>SUMIFS('Transaction List - Int Report 1'!$M$10:$M$115,'Transaction List - Int Report 1'!$D$10:$D$115,'Budget &amp; Fin Report'!O$9,'Transaction List - Int Report 1'!$B$10:$B$115,'Budget &amp; Fin Report'!$B52)</f>
        <v>0</v>
      </c>
      <c r="P52" s="94">
        <f>SUMIFS('Transaction List - Int Report 1'!$M$10:$M$115,'Transaction List - Int Report 1'!$D$10:$D$115,'Budget &amp; Fin Report'!P$9,'Transaction List - Int Report 1'!$B$10:$B$115,'Budget &amp; Fin Report'!$B52)</f>
        <v>0</v>
      </c>
      <c r="Q52" s="94">
        <f t="shared" si="35"/>
        <v>0</v>
      </c>
      <c r="R52" s="193" t="e">
        <f t="shared" si="26"/>
        <v>#DIV/0!</v>
      </c>
      <c r="T52" s="93">
        <f>SUMIFS('Transaction List - Int Report 2'!$M$10:$M$115,'Transaction List - Int Report 2'!$D$10:$D$115,'Budget &amp; Fin Report'!T$9,'Transaction List - Int Report 2'!$B$10:$B$115,'Budget &amp; Fin Report'!$B52)</f>
        <v>0</v>
      </c>
      <c r="U52" s="94">
        <f>SUMIFS('Transaction List - Int Report 2'!$M$10:$M$115,'Transaction List - Int Report 2'!$D$10:$D$115,'Budget &amp; Fin Report'!U$9,'Transaction List - Int Report 2'!$B$10:$B$115,'Budget &amp; Fin Report'!$B52)</f>
        <v>0</v>
      </c>
      <c r="V52" s="149">
        <f>SUMIFS('Transaction List - Int Report 2'!$M$10:$M$115,'Transaction List - Int Report 2'!$D$10:$D$115,'Budget &amp; Fin Report'!V$9,'Transaction List - Int Report 2'!$B$10:$B$115,'Budget &amp; Fin Report'!$B52)</f>
        <v>0</v>
      </c>
      <c r="W52" s="149">
        <f>SUMIFS('Transaction List - Int Report 2'!$M$10:$M$115,'Transaction List - Int Report 2'!$D$10:$D$115,'Budget &amp; Fin Report'!W$9,'Transaction List - Int Report 2'!$B$10:$B$115,'Budget &amp; Fin Report'!$B52)</f>
        <v>0</v>
      </c>
      <c r="X52" s="149">
        <f>SUMIFS('Transaction List - Int Report 2'!$M$10:$M$115,'Transaction List - Int Report 2'!$D$10:$D$115,'Budget &amp; Fin Report'!X$9,'Transaction List - Int Report 2'!$B$10:$B$115,'Budget &amp; Fin Report'!$B52)</f>
        <v>0</v>
      </c>
      <c r="Y52" s="94">
        <f>SUMIFS('Transaction List - Int Report 2'!$M$10:$M$115,'Transaction List - Int Report 2'!$D$10:$D$115,'Budget &amp; Fin Report'!Y$9,'Transaction List - Int Report 2'!$B$10:$B$115,'Budget &amp; Fin Report'!$B52)</f>
        <v>0</v>
      </c>
      <c r="Z52" s="94">
        <f t="shared" si="36"/>
        <v>0</v>
      </c>
      <c r="AA52" s="194" t="e">
        <f t="shared" si="30"/>
        <v>#DIV/0!</v>
      </c>
      <c r="AC52" s="93">
        <f>SUMIFS('Transaction List - Final Report'!$M$10:$M$115,'Transaction List - Final Report'!$D$10:$D$115,'Budget &amp; Fin Report'!AC$9,'Transaction List - Final Report'!$B$10:$B$115,'Budget &amp; Fin Report'!$B52)</f>
        <v>0</v>
      </c>
      <c r="AD52" s="94">
        <f>SUMIFS('Transaction List - Final Report'!$M$10:$M$115,'Transaction List - Final Report'!$D$10:$D$115,'Budget &amp; Fin Report'!AD$9,'Transaction List - Final Report'!$B$10:$B$115,'Budget &amp; Fin Report'!$B52)</f>
        <v>0</v>
      </c>
      <c r="AE52" s="149">
        <f>SUMIFS('Transaction List - Final Report'!$M$10:$M$115,'Transaction List - Final Report'!$D$10:$D$115,'Budget &amp; Fin Report'!AE$9,'Transaction List - Final Report'!$B$10:$B$115,'Budget &amp; Fin Report'!$B52)</f>
        <v>0</v>
      </c>
      <c r="AF52" s="149">
        <f>SUMIFS('Transaction List - Final Report'!$M$10:$M$115,'Transaction List - Final Report'!$D$10:$D$115,'Budget &amp; Fin Report'!AF$9,'Transaction List - Final Report'!$B$10:$B$115,'Budget &amp; Fin Report'!$B52)</f>
        <v>0</v>
      </c>
      <c r="AG52" s="149">
        <f>SUMIFS('Transaction List - Final Report'!$M$10:$M$115,'Transaction List - Final Report'!$D$10:$D$115,'Budget &amp; Fin Report'!AG$9,'Transaction List - Final Report'!$B$10:$B$115,'Budget &amp; Fin Report'!$B52)</f>
        <v>0</v>
      </c>
      <c r="AH52" s="94">
        <f>SUMIFS('Transaction List - Final Report'!$M$10:$M$115,'Transaction List - Final Report'!$D$10:$D$115,'Budget &amp; Fin Report'!AH$9,'Transaction List - Final Report'!$B$10:$B$115,'Budget &amp; Fin Report'!$B52)</f>
        <v>0</v>
      </c>
      <c r="AI52" s="94">
        <f t="shared" si="31"/>
        <v>0</v>
      </c>
      <c r="AJ52" s="194" t="e">
        <f t="shared" si="32"/>
        <v>#DIV/0!</v>
      </c>
    </row>
    <row r="53" spans="2:36" ht="15">
      <c r="B53" s="225" t="s">
        <v>202</v>
      </c>
      <c r="C53" s="226"/>
      <c r="D53" s="227"/>
      <c r="E53" s="227"/>
      <c r="F53" s="230"/>
      <c r="G53" s="227"/>
      <c r="H53" s="229"/>
      <c r="I53" s="158">
        <f>E53*F53*G53*H53</f>
        <v>0</v>
      </c>
      <c r="J53" s="142"/>
      <c r="K53" s="93">
        <f>SUMIFS('Transaction List - Int Report 1'!$M$10:$M$115,'Transaction List - Int Report 1'!$D$10:$D$115,'Budget &amp; Fin Report'!K$9,'Transaction List - Int Report 1'!$B$10:$B$115,'Budget &amp; Fin Report'!$B53)</f>
        <v>0</v>
      </c>
      <c r="L53" s="94">
        <f>SUMIFS('Transaction List - Int Report 1'!$M$10:$M$115,'Transaction List - Int Report 1'!$D$10:$D$115,'Budget &amp; Fin Report'!L$9,'Transaction List - Int Report 1'!$B$10:$B$115,'Budget &amp; Fin Report'!$B53)</f>
        <v>0</v>
      </c>
      <c r="M53" s="149">
        <f>SUMIFS('Transaction List - Int Report 1'!$M$10:$M$115,'Transaction List - Int Report 1'!$D$10:$D$115,'Budget &amp; Fin Report'!M$9,'Transaction List - Int Report 1'!$B$10:$B$115,'Budget &amp; Fin Report'!$B53)</f>
        <v>0</v>
      </c>
      <c r="N53" s="149">
        <f>SUMIFS('Transaction List - Int Report 1'!$M$10:$M$115,'Transaction List - Int Report 1'!$D$10:$D$115,'Budget &amp; Fin Report'!N$9,'Transaction List - Int Report 1'!$B$10:$B$115,'Budget &amp; Fin Report'!$B53)</f>
        <v>0</v>
      </c>
      <c r="O53" s="149">
        <f>SUMIFS('Transaction List - Int Report 1'!$M$10:$M$115,'Transaction List - Int Report 1'!$D$10:$D$115,'Budget &amp; Fin Report'!O$9,'Transaction List - Int Report 1'!$B$10:$B$115,'Budget &amp; Fin Report'!$B53)</f>
        <v>0</v>
      </c>
      <c r="P53" s="94">
        <f>SUMIFS('Transaction List - Int Report 1'!$M$10:$M$115,'Transaction List - Int Report 1'!$D$10:$D$115,'Budget &amp; Fin Report'!P$9,'Transaction List - Int Report 1'!$B$10:$B$115,'Budget &amp; Fin Report'!$B53)</f>
        <v>0</v>
      </c>
      <c r="Q53" s="94">
        <f t="shared" si="35"/>
        <v>0</v>
      </c>
      <c r="R53" s="193" t="e">
        <f t="shared" si="26"/>
        <v>#DIV/0!</v>
      </c>
      <c r="T53" s="93">
        <f>SUMIFS('Transaction List - Int Report 2'!$M$10:$M$115,'Transaction List - Int Report 2'!$D$10:$D$115,'Budget &amp; Fin Report'!T$9,'Transaction List - Int Report 2'!$B$10:$B$115,'Budget &amp; Fin Report'!$B53)</f>
        <v>0</v>
      </c>
      <c r="U53" s="94">
        <f>SUMIFS('Transaction List - Int Report 2'!$M$10:$M$115,'Transaction List - Int Report 2'!$D$10:$D$115,'Budget &amp; Fin Report'!U$9,'Transaction List - Int Report 2'!$B$10:$B$115,'Budget &amp; Fin Report'!$B53)</f>
        <v>0</v>
      </c>
      <c r="V53" s="149">
        <f>SUMIFS('Transaction List - Int Report 2'!$M$10:$M$115,'Transaction List - Int Report 2'!$D$10:$D$115,'Budget &amp; Fin Report'!V$9,'Transaction List - Int Report 2'!$B$10:$B$115,'Budget &amp; Fin Report'!$B53)</f>
        <v>0</v>
      </c>
      <c r="W53" s="149">
        <f>SUMIFS('Transaction List - Int Report 2'!$M$10:$M$115,'Transaction List - Int Report 2'!$D$10:$D$115,'Budget &amp; Fin Report'!W$9,'Transaction List - Int Report 2'!$B$10:$B$115,'Budget &amp; Fin Report'!$B53)</f>
        <v>0</v>
      </c>
      <c r="X53" s="149">
        <f>SUMIFS('Transaction List - Int Report 2'!$M$10:$M$115,'Transaction List - Int Report 2'!$D$10:$D$115,'Budget &amp; Fin Report'!X$9,'Transaction List - Int Report 2'!$B$10:$B$115,'Budget &amp; Fin Report'!$B53)</f>
        <v>0</v>
      </c>
      <c r="Y53" s="94">
        <f>SUMIFS('Transaction List - Int Report 2'!$M$10:$M$115,'Transaction List - Int Report 2'!$D$10:$D$115,'Budget &amp; Fin Report'!Y$9,'Transaction List - Int Report 2'!$B$10:$B$115,'Budget &amp; Fin Report'!$B53)</f>
        <v>0</v>
      </c>
      <c r="Z53" s="94">
        <f t="shared" si="36"/>
        <v>0</v>
      </c>
      <c r="AA53" s="194" t="e">
        <f t="shared" si="30"/>
        <v>#DIV/0!</v>
      </c>
      <c r="AC53" s="93">
        <f>SUMIFS('Transaction List - Final Report'!$M$10:$M$115,'Transaction List - Final Report'!$D$10:$D$115,'Budget &amp; Fin Report'!AC$9,'Transaction List - Final Report'!$B$10:$B$115,'Budget &amp; Fin Report'!$B53)</f>
        <v>0</v>
      </c>
      <c r="AD53" s="94">
        <f>SUMIFS('Transaction List - Final Report'!$M$10:$M$115,'Transaction List - Final Report'!$D$10:$D$115,'Budget &amp; Fin Report'!AD$9,'Transaction List - Final Report'!$B$10:$B$115,'Budget &amp; Fin Report'!$B53)</f>
        <v>0</v>
      </c>
      <c r="AE53" s="149">
        <f>SUMIFS('Transaction List - Final Report'!$M$10:$M$115,'Transaction List - Final Report'!$D$10:$D$115,'Budget &amp; Fin Report'!AE$9,'Transaction List - Final Report'!$B$10:$B$115,'Budget &amp; Fin Report'!$B53)</f>
        <v>0</v>
      </c>
      <c r="AF53" s="149">
        <f>SUMIFS('Transaction List - Final Report'!$M$10:$M$115,'Transaction List - Final Report'!$D$10:$D$115,'Budget &amp; Fin Report'!AF$9,'Transaction List - Final Report'!$B$10:$B$115,'Budget &amp; Fin Report'!$B53)</f>
        <v>0</v>
      </c>
      <c r="AG53" s="149">
        <f>SUMIFS('Transaction List - Final Report'!$M$10:$M$115,'Transaction List - Final Report'!$D$10:$D$115,'Budget &amp; Fin Report'!AG$9,'Transaction List - Final Report'!$B$10:$B$115,'Budget &amp; Fin Report'!$B53)</f>
        <v>0</v>
      </c>
      <c r="AH53" s="94">
        <f>SUMIFS('Transaction List - Final Report'!$M$10:$M$115,'Transaction List - Final Report'!$D$10:$D$115,'Budget &amp; Fin Report'!AH$9,'Transaction List - Final Report'!$B$10:$B$115,'Budget &amp; Fin Report'!$B53)</f>
        <v>0</v>
      </c>
      <c r="AI53" s="94">
        <f>SUM(AC53:AH53)</f>
        <v>0</v>
      </c>
      <c r="AJ53" s="193" t="e">
        <f t="shared" si="32"/>
        <v>#DIV/0!</v>
      </c>
    </row>
    <row r="54" spans="2:36" ht="15.75">
      <c r="B54" s="263"/>
      <c r="C54" s="262" t="s">
        <v>203</v>
      </c>
      <c r="D54" s="47"/>
      <c r="E54" s="47"/>
      <c r="F54" s="47"/>
      <c r="G54" s="47"/>
      <c r="H54" s="47"/>
      <c r="I54" s="153"/>
      <c r="J54" s="140"/>
      <c r="K54" s="355" t="str">
        <f>C54</f>
        <v>C.2 Output 2: XXXXXXX</v>
      </c>
      <c r="L54" s="356"/>
      <c r="M54" s="356"/>
      <c r="N54" s="356"/>
      <c r="O54" s="356"/>
      <c r="P54" s="356"/>
      <c r="Q54" s="356"/>
      <c r="R54" s="357"/>
      <c r="T54" s="355" t="str">
        <f>K54</f>
        <v>C.2 Output 2: XXXXXXX</v>
      </c>
      <c r="U54" s="356"/>
      <c r="V54" s="356"/>
      <c r="W54" s="356"/>
      <c r="X54" s="356"/>
      <c r="Y54" s="356"/>
      <c r="Z54" s="356"/>
      <c r="AA54" s="357"/>
      <c r="AC54" s="355" t="str">
        <f>T54</f>
        <v>C.2 Output 2: XXXXXXX</v>
      </c>
      <c r="AD54" s="356"/>
      <c r="AE54" s="356"/>
      <c r="AF54" s="356"/>
      <c r="AG54" s="356"/>
      <c r="AH54" s="356"/>
      <c r="AI54" s="356"/>
      <c r="AJ54" s="357"/>
    </row>
    <row r="55" spans="2:36" ht="15">
      <c r="B55" s="225" t="s">
        <v>204</v>
      </c>
      <c r="C55" s="226" t="s">
        <v>205</v>
      </c>
      <c r="D55" s="227" t="s">
        <v>154</v>
      </c>
      <c r="E55" s="227">
        <v>1</v>
      </c>
      <c r="F55" s="230">
        <v>1000</v>
      </c>
      <c r="G55" s="227">
        <v>10</v>
      </c>
      <c r="H55" s="229">
        <v>0.3</v>
      </c>
      <c r="I55" s="158">
        <f>E55*F55*G55*H55</f>
        <v>3000</v>
      </c>
      <c r="J55" s="142"/>
      <c r="K55" s="93">
        <f>SUMIFS('Transaction List - Int Report 1'!$M$10:$M$115,'Transaction List - Int Report 1'!$D$10:$D$115,'Budget &amp; Fin Report'!K$9,'Transaction List - Int Report 1'!$B$10:$B$115,'Budget &amp; Fin Report'!$B55)</f>
        <v>0</v>
      </c>
      <c r="L55" s="94">
        <f>SUMIFS('Transaction List - Int Report 1'!$M$10:$M$115,'Transaction List - Int Report 1'!$D$10:$D$115,'Budget &amp; Fin Report'!L$9,'Transaction List - Int Report 1'!$B$10:$B$115,'Budget &amp; Fin Report'!$B55)</f>
        <v>999</v>
      </c>
      <c r="M55" s="149">
        <f>SUMIFS('Transaction List - Int Report 1'!$M$10:$M$115,'Transaction List - Int Report 1'!$D$10:$D$115,'Budget &amp; Fin Report'!M$9,'Transaction List - Int Report 1'!$B$10:$B$115,'Budget &amp; Fin Report'!$B55)</f>
        <v>0</v>
      </c>
      <c r="N55" s="149">
        <f>SUMIFS('Transaction List - Int Report 1'!$M$10:$M$115,'Transaction List - Int Report 1'!$D$10:$D$115,'Budget &amp; Fin Report'!N$9,'Transaction List - Int Report 1'!$B$10:$B$115,'Budget &amp; Fin Report'!$B55)</f>
        <v>0</v>
      </c>
      <c r="O55" s="149">
        <f>SUMIFS('Transaction List - Int Report 1'!$M$10:$M$115,'Transaction List - Int Report 1'!$D$10:$D$115,'Budget &amp; Fin Report'!O$9,'Transaction List - Int Report 1'!$B$10:$B$115,'Budget &amp; Fin Report'!$B55)</f>
        <v>0</v>
      </c>
      <c r="P55" s="94">
        <f>SUMIFS('Transaction List - Int Report 1'!$M$10:$M$115,'Transaction List - Int Report 1'!$D$10:$D$115,'Budget &amp; Fin Report'!P$9,'Transaction List - Int Report 1'!$B$10:$B$115,'Budget &amp; Fin Report'!$B55)</f>
        <v>0</v>
      </c>
      <c r="Q55" s="94">
        <f>SUM(K55:P55)</f>
        <v>999</v>
      </c>
      <c r="R55" s="194">
        <f t="shared" si="26"/>
        <v>0.33300000000000002</v>
      </c>
      <c r="T55" s="93">
        <f>SUMIFS('Transaction List - Int Report 2'!$M$10:$M$115,'Transaction List - Int Report 2'!$D$10:$D$115,'Budget &amp; Fin Report'!T$9,'Transaction List - Int Report 2'!$B$10:$B$115,'Budget &amp; Fin Report'!$B55)</f>
        <v>0</v>
      </c>
      <c r="U55" s="94">
        <f>SUMIFS('Transaction List - Int Report 2'!$M$10:$M$115,'Transaction List - Int Report 2'!$D$10:$D$115,'Budget &amp; Fin Report'!U$9,'Transaction List - Int Report 2'!$B$10:$B$115,'Budget &amp; Fin Report'!$B55)</f>
        <v>0</v>
      </c>
      <c r="V55" s="149">
        <f>SUMIFS('Transaction List - Int Report 2'!$M$10:$M$115,'Transaction List - Int Report 2'!$D$10:$D$115,'Budget &amp; Fin Report'!V$9,'Transaction List - Int Report 2'!$B$10:$B$115,'Budget &amp; Fin Report'!$B55)</f>
        <v>0</v>
      </c>
      <c r="W55" s="149">
        <f>SUMIFS('Transaction List - Int Report 2'!$M$10:$M$115,'Transaction List - Int Report 2'!$D$10:$D$115,'Budget &amp; Fin Report'!W$9,'Transaction List - Int Report 2'!$B$10:$B$115,'Budget &amp; Fin Report'!$B55)</f>
        <v>999</v>
      </c>
      <c r="X55" s="149">
        <f>SUMIFS('Transaction List - Int Report 2'!$M$10:$M$115,'Transaction List - Int Report 2'!$D$10:$D$115,'Budget &amp; Fin Report'!X$9,'Transaction List - Int Report 2'!$B$10:$B$115,'Budget &amp; Fin Report'!$B55)</f>
        <v>0</v>
      </c>
      <c r="Y55" s="94">
        <f>SUMIFS('Transaction List - Int Report 2'!$M$10:$M$115,'Transaction List - Int Report 2'!$D$10:$D$115,'Budget &amp; Fin Report'!Y$9,'Transaction List - Int Report 2'!$B$10:$B$115,'Budget &amp; Fin Report'!$B55)</f>
        <v>0</v>
      </c>
      <c r="Z55" s="94">
        <f>SUM(T55:Y55)</f>
        <v>999</v>
      </c>
      <c r="AA55" s="194">
        <f>Z55/I55</f>
        <v>0.33300000000000002</v>
      </c>
      <c r="AC55" s="93">
        <f>SUMIFS('Transaction List - Final Report'!$M$10:$M$115,'Transaction List - Final Report'!$D$10:$D$115,'Budget &amp; Fin Report'!AC$9,'Transaction List - Final Report'!$B$10:$B$115,'Budget &amp; Fin Report'!$B55)</f>
        <v>0</v>
      </c>
      <c r="AD55" s="94">
        <f>SUMIFS('Transaction List - Final Report'!$M$10:$M$115,'Transaction List - Final Report'!$D$10:$D$115,'Budget &amp; Fin Report'!AD$9,'Transaction List - Final Report'!$B$10:$B$115,'Budget &amp; Fin Report'!$B55)</f>
        <v>0</v>
      </c>
      <c r="AE55" s="149">
        <f>SUMIFS('Transaction List - Final Report'!$M$10:$M$115,'Transaction List - Final Report'!$D$10:$D$115,'Budget &amp; Fin Report'!AE$9,'Transaction List - Final Report'!$B$10:$B$115,'Budget &amp; Fin Report'!$B55)</f>
        <v>999</v>
      </c>
      <c r="AF55" s="149">
        <f>SUMIFS('Transaction List - Final Report'!$M$10:$M$115,'Transaction List - Final Report'!$D$10:$D$115,'Budget &amp; Fin Report'!AF$9,'Transaction List - Final Report'!$B$10:$B$115,'Budget &amp; Fin Report'!$B55)</f>
        <v>0</v>
      </c>
      <c r="AG55" s="149">
        <f>SUMIFS('Transaction List - Final Report'!$M$10:$M$115,'Transaction List - Final Report'!$D$10:$D$115,'Budget &amp; Fin Report'!AG$9,'Transaction List - Final Report'!$B$10:$B$115,'Budget &amp; Fin Report'!$B55)</f>
        <v>0</v>
      </c>
      <c r="AH55" s="94">
        <f>SUMIFS('Transaction List - Final Report'!$M$10:$M$115,'Transaction List - Final Report'!$D$10:$D$115,'Budget &amp; Fin Report'!AH$9,'Transaction List - Final Report'!$B$10:$B$115,'Budget &amp; Fin Report'!$B55)</f>
        <v>0</v>
      </c>
      <c r="AI55" s="94">
        <f>SUM(AC55:AH55)</f>
        <v>999</v>
      </c>
      <c r="AJ55" s="192">
        <f>AI55/I55</f>
        <v>0.33300000000000002</v>
      </c>
    </row>
    <row r="56" spans="2:36" ht="15">
      <c r="B56" s="225" t="s">
        <v>206</v>
      </c>
      <c r="C56" s="226" t="s">
        <v>207</v>
      </c>
      <c r="D56" s="227" t="s">
        <v>154</v>
      </c>
      <c r="E56" s="227">
        <v>1</v>
      </c>
      <c r="F56" s="230">
        <v>100</v>
      </c>
      <c r="G56" s="227">
        <v>10</v>
      </c>
      <c r="H56" s="229">
        <v>0.3</v>
      </c>
      <c r="I56" s="158">
        <f t="shared" ref="I56:I66" si="37">E56*F56*G56*H56</f>
        <v>300</v>
      </c>
      <c r="J56" s="142"/>
      <c r="K56" s="93">
        <f>SUMIFS('Transaction List - Int Report 1'!$M$10:$M$115,'Transaction List - Int Report 1'!$D$10:$D$115,'Budget &amp; Fin Report'!K$9,'Transaction List - Int Report 1'!$B$10:$B$115,'Budget &amp; Fin Report'!$B56)</f>
        <v>0</v>
      </c>
      <c r="L56" s="94">
        <f>SUMIFS('Transaction List - Int Report 1'!$M$10:$M$115,'Transaction List - Int Report 1'!$D$10:$D$115,'Budget &amp; Fin Report'!L$9,'Transaction List - Int Report 1'!$B$10:$B$115,'Budget &amp; Fin Report'!$B56)</f>
        <v>0</v>
      </c>
      <c r="M56" s="149">
        <f>SUMIFS('Transaction List - Int Report 1'!$M$10:$M$115,'Transaction List - Int Report 1'!$D$10:$D$115,'Budget &amp; Fin Report'!M$9,'Transaction List - Int Report 1'!$B$10:$B$115,'Budget &amp; Fin Report'!$B56)</f>
        <v>0</v>
      </c>
      <c r="N56" s="149">
        <f>SUMIFS('Transaction List - Int Report 1'!$M$10:$M$115,'Transaction List - Int Report 1'!$D$10:$D$115,'Budget &amp; Fin Report'!N$9,'Transaction List - Int Report 1'!$B$10:$B$115,'Budget &amp; Fin Report'!$B56)</f>
        <v>0</v>
      </c>
      <c r="O56" s="149">
        <f>SUMIFS('Transaction List - Int Report 1'!$M$10:$M$115,'Transaction List - Int Report 1'!$D$10:$D$115,'Budget &amp; Fin Report'!O$9,'Transaction List - Int Report 1'!$B$10:$B$115,'Budget &amp; Fin Report'!$B56)</f>
        <v>0</v>
      </c>
      <c r="P56" s="94">
        <f>SUMIFS('Transaction List - Int Report 1'!$M$10:$M$115,'Transaction List - Int Report 1'!$D$10:$D$115,'Budget &amp; Fin Report'!P$9,'Transaction List - Int Report 1'!$B$10:$B$115,'Budget &amp; Fin Report'!$B56)</f>
        <v>0</v>
      </c>
      <c r="Q56" s="94">
        <f t="shared" ref="Q56:Q62" si="38">SUM(K56:P56)</f>
        <v>0</v>
      </c>
      <c r="R56" s="194">
        <f t="shared" si="26"/>
        <v>0</v>
      </c>
      <c r="T56" s="93">
        <f>SUMIFS('Transaction List - Int Report 2'!$M$10:$M$115,'Transaction List - Int Report 2'!$D$10:$D$115,'Budget &amp; Fin Report'!T$9,'Transaction List - Int Report 2'!$B$10:$B$115,'Budget &amp; Fin Report'!$B56)</f>
        <v>0</v>
      </c>
      <c r="U56" s="94">
        <f>SUMIFS('Transaction List - Int Report 2'!$M$10:$M$115,'Transaction List - Int Report 2'!$D$10:$D$115,'Budget &amp; Fin Report'!U$9,'Transaction List - Int Report 2'!$B$10:$B$115,'Budget &amp; Fin Report'!$B56)</f>
        <v>0</v>
      </c>
      <c r="V56" s="149">
        <f>SUMIFS('Transaction List - Int Report 2'!$M$10:$M$115,'Transaction List - Int Report 2'!$D$10:$D$115,'Budget &amp; Fin Report'!V$9,'Transaction List - Int Report 2'!$B$10:$B$115,'Budget &amp; Fin Report'!$B56)</f>
        <v>0</v>
      </c>
      <c r="W56" s="149">
        <f>SUMIFS('Transaction List - Int Report 2'!$M$10:$M$115,'Transaction List - Int Report 2'!$D$10:$D$115,'Budget &amp; Fin Report'!W$9,'Transaction List - Int Report 2'!$B$10:$B$115,'Budget &amp; Fin Report'!$B56)</f>
        <v>0</v>
      </c>
      <c r="X56" s="149">
        <f>SUMIFS('Transaction List - Int Report 2'!$M$10:$M$115,'Transaction List - Int Report 2'!$D$10:$D$115,'Budget &amp; Fin Report'!X$9,'Transaction List - Int Report 2'!$B$10:$B$115,'Budget &amp; Fin Report'!$B56)</f>
        <v>0</v>
      </c>
      <c r="Y56" s="94">
        <f>SUMIFS('Transaction List - Int Report 2'!$M$10:$M$115,'Transaction List - Int Report 2'!$D$10:$D$115,'Budget &amp; Fin Report'!Y$9,'Transaction List - Int Report 2'!$B$10:$B$115,'Budget &amp; Fin Report'!$B56)</f>
        <v>0</v>
      </c>
      <c r="Z56" s="94">
        <f t="shared" ref="Z56:Z62" si="39">SUM(T56:Y56)</f>
        <v>0</v>
      </c>
      <c r="AA56" s="194">
        <f t="shared" ref="AA56:AA66" si="40">Z56/I56</f>
        <v>0</v>
      </c>
      <c r="AC56" s="93">
        <f>SUMIFS('Transaction List - Final Report'!$M$10:$M$115,'Transaction List - Final Report'!$D$10:$D$115,'Budget &amp; Fin Report'!AC$9,'Transaction List - Final Report'!$B$10:$B$115,'Budget &amp; Fin Report'!$B56)</f>
        <v>0</v>
      </c>
      <c r="AD56" s="94">
        <f>SUMIFS('Transaction List - Final Report'!$M$10:$M$115,'Transaction List - Final Report'!$D$10:$D$115,'Budget &amp; Fin Report'!AD$9,'Transaction List - Final Report'!$B$10:$B$115,'Budget &amp; Fin Report'!$B56)</f>
        <v>0</v>
      </c>
      <c r="AE56" s="149">
        <f>SUMIFS('Transaction List - Final Report'!$M$10:$M$115,'Transaction List - Final Report'!$D$10:$D$115,'Budget &amp; Fin Report'!AE$9,'Transaction List - Final Report'!$B$10:$B$115,'Budget &amp; Fin Report'!$B56)</f>
        <v>0</v>
      </c>
      <c r="AF56" s="149">
        <f>SUMIFS('Transaction List - Final Report'!$M$10:$M$115,'Transaction List - Final Report'!$D$10:$D$115,'Budget &amp; Fin Report'!AF$9,'Transaction List - Final Report'!$B$10:$B$115,'Budget &amp; Fin Report'!$B56)</f>
        <v>0</v>
      </c>
      <c r="AG56" s="149">
        <f>SUMIFS('Transaction List - Final Report'!$M$10:$M$115,'Transaction List - Final Report'!$D$10:$D$115,'Budget &amp; Fin Report'!AG$9,'Transaction List - Final Report'!$B$10:$B$115,'Budget &amp; Fin Report'!$B56)</f>
        <v>0</v>
      </c>
      <c r="AH56" s="94">
        <f>SUMIFS('Transaction List - Final Report'!$M$10:$M$115,'Transaction List - Final Report'!$D$10:$D$115,'Budget &amp; Fin Report'!AH$9,'Transaction List - Final Report'!$B$10:$B$115,'Budget &amp; Fin Report'!$B56)</f>
        <v>0</v>
      </c>
      <c r="AI56" s="94">
        <f t="shared" ref="AI56:AI61" si="41">SUM(AC56:AH56)</f>
        <v>0</v>
      </c>
      <c r="AJ56" s="192">
        <f t="shared" ref="AJ56:AJ66" si="42">AI56/I56</f>
        <v>0</v>
      </c>
    </row>
    <row r="57" spans="2:36" ht="15">
      <c r="B57" s="225" t="s">
        <v>208</v>
      </c>
      <c r="C57" s="226" t="s">
        <v>209</v>
      </c>
      <c r="D57" s="227" t="s">
        <v>154</v>
      </c>
      <c r="E57" s="227">
        <v>1</v>
      </c>
      <c r="F57" s="230">
        <v>1000</v>
      </c>
      <c r="G57" s="227">
        <v>10</v>
      </c>
      <c r="H57" s="229">
        <v>0.3</v>
      </c>
      <c r="I57" s="158">
        <f t="shared" si="37"/>
        <v>3000</v>
      </c>
      <c r="J57" s="142"/>
      <c r="K57" s="93">
        <f>SUMIFS('Transaction List - Int Report 1'!$M$10:$M$115,'Transaction List - Int Report 1'!$D$10:$D$115,'Budget &amp; Fin Report'!K$9,'Transaction List - Int Report 1'!$B$10:$B$115,'Budget &amp; Fin Report'!$B57)</f>
        <v>0</v>
      </c>
      <c r="L57" s="94">
        <f>SUMIFS('Transaction List - Int Report 1'!$M$10:$M$115,'Transaction List - Int Report 1'!$D$10:$D$115,'Budget &amp; Fin Report'!L$9,'Transaction List - Int Report 1'!$B$10:$B$115,'Budget &amp; Fin Report'!$B57)</f>
        <v>1000</v>
      </c>
      <c r="M57" s="149">
        <f>SUMIFS('Transaction List - Int Report 1'!$M$10:$M$115,'Transaction List - Int Report 1'!$D$10:$D$115,'Budget &amp; Fin Report'!M$9,'Transaction List - Int Report 1'!$B$10:$B$115,'Budget &amp; Fin Report'!$B57)</f>
        <v>0</v>
      </c>
      <c r="N57" s="149">
        <f>SUMIFS('Transaction List - Int Report 1'!$M$10:$M$115,'Transaction List - Int Report 1'!$D$10:$D$115,'Budget &amp; Fin Report'!N$9,'Transaction List - Int Report 1'!$B$10:$B$115,'Budget &amp; Fin Report'!$B57)</f>
        <v>0</v>
      </c>
      <c r="O57" s="149">
        <f>SUMIFS('Transaction List - Int Report 1'!$M$10:$M$115,'Transaction List - Int Report 1'!$D$10:$D$115,'Budget &amp; Fin Report'!O$9,'Transaction List - Int Report 1'!$B$10:$B$115,'Budget &amp; Fin Report'!$B57)</f>
        <v>0</v>
      </c>
      <c r="P57" s="94">
        <f>SUMIFS('Transaction List - Int Report 1'!$M$10:$M$115,'Transaction List - Int Report 1'!$D$10:$D$115,'Budget &amp; Fin Report'!P$9,'Transaction List - Int Report 1'!$B$10:$B$115,'Budget &amp; Fin Report'!$B57)</f>
        <v>0</v>
      </c>
      <c r="Q57" s="94">
        <f t="shared" si="38"/>
        <v>1000</v>
      </c>
      <c r="R57" s="193">
        <f t="shared" si="26"/>
        <v>0.33333333333333331</v>
      </c>
      <c r="T57" s="93">
        <f>SUMIFS('Transaction List - Int Report 2'!$M$10:$M$115,'Transaction List - Int Report 2'!$D$10:$D$115,'Budget &amp; Fin Report'!T$9,'Transaction List - Int Report 2'!$B$10:$B$115,'Budget &amp; Fin Report'!$B57)</f>
        <v>0</v>
      </c>
      <c r="U57" s="94">
        <f>SUMIFS('Transaction List - Int Report 2'!$M$10:$M$115,'Transaction List - Int Report 2'!$D$10:$D$115,'Budget &amp; Fin Report'!U$9,'Transaction List - Int Report 2'!$B$10:$B$115,'Budget &amp; Fin Report'!$B57)</f>
        <v>1000</v>
      </c>
      <c r="V57" s="149">
        <f>SUMIFS('Transaction List - Int Report 2'!$M$10:$M$115,'Transaction List - Int Report 2'!$D$10:$D$115,'Budget &amp; Fin Report'!V$9,'Transaction List - Int Report 2'!$B$10:$B$115,'Budget &amp; Fin Report'!$B57)</f>
        <v>0</v>
      </c>
      <c r="W57" s="149">
        <f>SUMIFS('Transaction List - Int Report 2'!$M$10:$M$115,'Transaction List - Int Report 2'!$D$10:$D$115,'Budget &amp; Fin Report'!W$9,'Transaction List - Int Report 2'!$B$10:$B$115,'Budget &amp; Fin Report'!$B57)</f>
        <v>0</v>
      </c>
      <c r="X57" s="149">
        <f>SUMIFS('Transaction List - Int Report 2'!$M$10:$M$115,'Transaction List - Int Report 2'!$D$10:$D$115,'Budget &amp; Fin Report'!X$9,'Transaction List - Int Report 2'!$B$10:$B$115,'Budget &amp; Fin Report'!$B57)</f>
        <v>0</v>
      </c>
      <c r="Y57" s="94">
        <f>SUMIFS('Transaction List - Int Report 2'!$M$10:$M$115,'Transaction List - Int Report 2'!$D$10:$D$115,'Budget &amp; Fin Report'!Y$9,'Transaction List - Int Report 2'!$B$10:$B$115,'Budget &amp; Fin Report'!$B57)</f>
        <v>0</v>
      </c>
      <c r="Z57" s="94">
        <f t="shared" si="39"/>
        <v>1000</v>
      </c>
      <c r="AA57" s="194">
        <f t="shared" si="40"/>
        <v>0.33333333333333331</v>
      </c>
      <c r="AC57" s="93">
        <f>SUMIFS('Transaction List - Final Report'!$M$10:$M$115,'Transaction List - Final Report'!$D$10:$D$115,'Budget &amp; Fin Report'!AC$9,'Transaction List - Final Report'!$B$10:$B$115,'Budget &amp; Fin Report'!$B57)</f>
        <v>0</v>
      </c>
      <c r="AD57" s="94">
        <f>SUMIFS('Transaction List - Final Report'!$M$10:$M$115,'Transaction List - Final Report'!$D$10:$D$115,'Budget &amp; Fin Report'!AD$9,'Transaction List - Final Report'!$B$10:$B$115,'Budget &amp; Fin Report'!$B57)</f>
        <v>0</v>
      </c>
      <c r="AE57" s="149">
        <f>SUMIFS('Transaction List - Final Report'!$M$10:$M$115,'Transaction List - Final Report'!$D$10:$D$115,'Budget &amp; Fin Report'!AE$9,'Transaction List - Final Report'!$B$10:$B$115,'Budget &amp; Fin Report'!$B57)</f>
        <v>0</v>
      </c>
      <c r="AF57" s="149">
        <f>SUMIFS('Transaction List - Final Report'!$M$10:$M$115,'Transaction List - Final Report'!$D$10:$D$115,'Budget &amp; Fin Report'!AF$9,'Transaction List - Final Report'!$B$10:$B$115,'Budget &amp; Fin Report'!$B57)</f>
        <v>0</v>
      </c>
      <c r="AG57" s="149">
        <f>SUMIFS('Transaction List - Final Report'!$M$10:$M$115,'Transaction List - Final Report'!$D$10:$D$115,'Budget &amp; Fin Report'!AG$9,'Transaction List - Final Report'!$B$10:$B$115,'Budget &amp; Fin Report'!$B57)</f>
        <v>1000</v>
      </c>
      <c r="AH57" s="94">
        <f>SUMIFS('Transaction List - Final Report'!$M$10:$M$115,'Transaction List - Final Report'!$D$10:$D$115,'Budget &amp; Fin Report'!AH$9,'Transaction List - Final Report'!$B$10:$B$115,'Budget &amp; Fin Report'!$B57)</f>
        <v>0</v>
      </c>
      <c r="AI57" s="94">
        <f t="shared" si="41"/>
        <v>1000</v>
      </c>
      <c r="AJ57" s="192">
        <f t="shared" si="42"/>
        <v>0.33333333333333331</v>
      </c>
    </row>
    <row r="58" spans="2:36" ht="15">
      <c r="B58" s="225" t="s">
        <v>210</v>
      </c>
      <c r="C58" s="226" t="s">
        <v>211</v>
      </c>
      <c r="D58" s="227" t="s">
        <v>154</v>
      </c>
      <c r="E58" s="227">
        <v>1</v>
      </c>
      <c r="F58" s="230">
        <v>100</v>
      </c>
      <c r="G58" s="227">
        <v>10</v>
      </c>
      <c r="H58" s="229">
        <v>0.3</v>
      </c>
      <c r="I58" s="158">
        <f t="shared" si="37"/>
        <v>300</v>
      </c>
      <c r="J58" s="142"/>
      <c r="K58" s="93">
        <f>SUMIFS('Transaction List - Int Report 1'!$M$10:$M$115,'Transaction List - Int Report 1'!$D$10:$D$115,'Budget &amp; Fin Report'!K$9,'Transaction List - Int Report 1'!$B$10:$B$115,'Budget &amp; Fin Report'!$B58)</f>
        <v>0</v>
      </c>
      <c r="L58" s="94">
        <f>SUMIFS('Transaction List - Int Report 1'!$M$10:$M$115,'Transaction List - Int Report 1'!$D$10:$D$115,'Budget &amp; Fin Report'!L$9,'Transaction List - Int Report 1'!$B$10:$B$115,'Budget &amp; Fin Report'!$B58)</f>
        <v>0</v>
      </c>
      <c r="M58" s="149">
        <f>SUMIFS('Transaction List - Int Report 1'!$M$10:$M$115,'Transaction List - Int Report 1'!$D$10:$D$115,'Budget &amp; Fin Report'!M$9,'Transaction List - Int Report 1'!$B$10:$B$115,'Budget &amp; Fin Report'!$B58)</f>
        <v>0</v>
      </c>
      <c r="N58" s="149">
        <f>SUMIFS('Transaction List - Int Report 1'!$M$10:$M$115,'Transaction List - Int Report 1'!$D$10:$D$115,'Budget &amp; Fin Report'!N$9,'Transaction List - Int Report 1'!$B$10:$B$115,'Budget &amp; Fin Report'!$B58)</f>
        <v>0</v>
      </c>
      <c r="O58" s="149">
        <f>SUMIFS('Transaction List - Int Report 1'!$M$10:$M$115,'Transaction List - Int Report 1'!$D$10:$D$115,'Budget &amp; Fin Report'!O$9,'Transaction List - Int Report 1'!$B$10:$B$115,'Budget &amp; Fin Report'!$B58)</f>
        <v>0</v>
      </c>
      <c r="P58" s="94">
        <f>SUMIFS('Transaction List - Int Report 1'!$M$10:$M$115,'Transaction List - Int Report 1'!$D$10:$D$115,'Budget &amp; Fin Report'!P$9,'Transaction List - Int Report 1'!$B$10:$B$115,'Budget &amp; Fin Report'!$B58)</f>
        <v>0</v>
      </c>
      <c r="Q58" s="94">
        <f t="shared" si="38"/>
        <v>0</v>
      </c>
      <c r="R58" s="193">
        <f t="shared" si="26"/>
        <v>0</v>
      </c>
      <c r="T58" s="93">
        <f>SUMIFS('Transaction List - Int Report 2'!$M$10:$M$115,'Transaction List - Int Report 2'!$D$10:$D$115,'Budget &amp; Fin Report'!T$9,'Transaction List - Int Report 2'!$B$10:$B$115,'Budget &amp; Fin Report'!$B58)</f>
        <v>0</v>
      </c>
      <c r="U58" s="94">
        <f>SUMIFS('Transaction List - Int Report 2'!$M$10:$M$115,'Transaction List - Int Report 2'!$D$10:$D$115,'Budget &amp; Fin Report'!U$9,'Transaction List - Int Report 2'!$B$10:$B$115,'Budget &amp; Fin Report'!$B58)</f>
        <v>0</v>
      </c>
      <c r="V58" s="149">
        <f>SUMIFS('Transaction List - Int Report 2'!$M$10:$M$115,'Transaction List - Int Report 2'!$D$10:$D$115,'Budget &amp; Fin Report'!V$9,'Transaction List - Int Report 2'!$B$10:$B$115,'Budget &amp; Fin Report'!$B58)</f>
        <v>0</v>
      </c>
      <c r="W58" s="149">
        <f>SUMIFS('Transaction List - Int Report 2'!$M$10:$M$115,'Transaction List - Int Report 2'!$D$10:$D$115,'Budget &amp; Fin Report'!W$9,'Transaction List - Int Report 2'!$B$10:$B$115,'Budget &amp; Fin Report'!$B58)</f>
        <v>0</v>
      </c>
      <c r="X58" s="149">
        <f>SUMIFS('Transaction List - Int Report 2'!$M$10:$M$115,'Transaction List - Int Report 2'!$D$10:$D$115,'Budget &amp; Fin Report'!X$9,'Transaction List - Int Report 2'!$B$10:$B$115,'Budget &amp; Fin Report'!$B58)</f>
        <v>0</v>
      </c>
      <c r="Y58" s="94">
        <f>SUMIFS('Transaction List - Int Report 2'!$M$10:$M$115,'Transaction List - Int Report 2'!$D$10:$D$115,'Budget &amp; Fin Report'!Y$9,'Transaction List - Int Report 2'!$B$10:$B$115,'Budget &amp; Fin Report'!$B58)</f>
        <v>0</v>
      </c>
      <c r="Z58" s="94">
        <f t="shared" si="39"/>
        <v>0</v>
      </c>
      <c r="AA58" s="194">
        <f t="shared" si="40"/>
        <v>0</v>
      </c>
      <c r="AC58" s="93">
        <f>SUMIFS('Transaction List - Final Report'!$M$10:$M$115,'Transaction List - Final Report'!$D$10:$D$115,'Budget &amp; Fin Report'!AC$9,'Transaction List - Final Report'!$B$10:$B$115,'Budget &amp; Fin Report'!$B58)</f>
        <v>0</v>
      </c>
      <c r="AD58" s="94">
        <f>SUMIFS('Transaction List - Final Report'!$M$10:$M$115,'Transaction List - Final Report'!$D$10:$D$115,'Budget &amp; Fin Report'!AD$9,'Transaction List - Final Report'!$B$10:$B$115,'Budget &amp; Fin Report'!$B58)</f>
        <v>0</v>
      </c>
      <c r="AE58" s="149">
        <f>SUMIFS('Transaction List - Final Report'!$M$10:$M$115,'Transaction List - Final Report'!$D$10:$D$115,'Budget &amp; Fin Report'!AE$9,'Transaction List - Final Report'!$B$10:$B$115,'Budget &amp; Fin Report'!$B58)</f>
        <v>0</v>
      </c>
      <c r="AF58" s="149">
        <f>SUMIFS('Transaction List - Final Report'!$M$10:$M$115,'Transaction List - Final Report'!$D$10:$D$115,'Budget &amp; Fin Report'!AF$9,'Transaction List - Final Report'!$B$10:$B$115,'Budget &amp; Fin Report'!$B58)</f>
        <v>0</v>
      </c>
      <c r="AG58" s="149">
        <f>SUMIFS('Transaction List - Final Report'!$M$10:$M$115,'Transaction List - Final Report'!$D$10:$D$115,'Budget &amp; Fin Report'!AG$9,'Transaction List - Final Report'!$B$10:$B$115,'Budget &amp; Fin Report'!$B58)</f>
        <v>0</v>
      </c>
      <c r="AH58" s="94">
        <f>SUMIFS('Transaction List - Final Report'!$M$10:$M$115,'Transaction List - Final Report'!$D$10:$D$115,'Budget &amp; Fin Report'!AH$9,'Transaction List - Final Report'!$B$10:$B$115,'Budget &amp; Fin Report'!$B58)</f>
        <v>0</v>
      </c>
      <c r="AI58" s="94">
        <f t="shared" si="41"/>
        <v>0</v>
      </c>
      <c r="AJ58" s="194">
        <f t="shared" si="42"/>
        <v>0</v>
      </c>
    </row>
    <row r="59" spans="2:36" ht="15">
      <c r="B59" s="225" t="s">
        <v>212</v>
      </c>
      <c r="C59" s="226" t="s">
        <v>213</v>
      </c>
      <c r="D59" s="227" t="s">
        <v>154</v>
      </c>
      <c r="E59" s="227">
        <v>1</v>
      </c>
      <c r="F59" s="230">
        <v>100</v>
      </c>
      <c r="G59" s="227">
        <v>10</v>
      </c>
      <c r="H59" s="229">
        <v>0.3</v>
      </c>
      <c r="I59" s="158">
        <f t="shared" si="37"/>
        <v>300</v>
      </c>
      <c r="J59" s="142"/>
      <c r="K59" s="93">
        <f>SUMIFS('Transaction List - Int Report 1'!$M$10:$M$115,'Transaction List - Int Report 1'!$D$10:$D$115,'Budget &amp; Fin Report'!K$9,'Transaction List - Int Report 1'!$B$10:$B$115,'Budget &amp; Fin Report'!$B59)</f>
        <v>0</v>
      </c>
      <c r="L59" s="94">
        <f>SUMIFS('Transaction List - Int Report 1'!$M$10:$M$115,'Transaction List - Int Report 1'!$D$10:$D$115,'Budget &amp; Fin Report'!L$9,'Transaction List - Int Report 1'!$B$10:$B$115,'Budget &amp; Fin Report'!$B59)</f>
        <v>0</v>
      </c>
      <c r="M59" s="149">
        <f>SUMIFS('Transaction List - Int Report 1'!$M$10:$M$115,'Transaction List - Int Report 1'!$D$10:$D$115,'Budget &amp; Fin Report'!M$9,'Transaction List - Int Report 1'!$B$10:$B$115,'Budget &amp; Fin Report'!$B59)</f>
        <v>0</v>
      </c>
      <c r="N59" s="149">
        <f>SUMIFS('Transaction List - Int Report 1'!$M$10:$M$115,'Transaction List - Int Report 1'!$D$10:$D$115,'Budget &amp; Fin Report'!N$9,'Transaction List - Int Report 1'!$B$10:$B$115,'Budget &amp; Fin Report'!$B59)</f>
        <v>0</v>
      </c>
      <c r="O59" s="149">
        <f>SUMIFS('Transaction List - Int Report 1'!$M$10:$M$115,'Transaction List - Int Report 1'!$D$10:$D$115,'Budget &amp; Fin Report'!O$9,'Transaction List - Int Report 1'!$B$10:$B$115,'Budget &amp; Fin Report'!$B59)</f>
        <v>0</v>
      </c>
      <c r="P59" s="94">
        <f>SUMIFS('Transaction List - Int Report 1'!$M$10:$M$115,'Transaction List - Int Report 1'!$D$10:$D$115,'Budget &amp; Fin Report'!P$9,'Transaction List - Int Report 1'!$B$10:$B$115,'Budget &amp; Fin Report'!$B59)</f>
        <v>0</v>
      </c>
      <c r="Q59" s="94">
        <f t="shared" si="38"/>
        <v>0</v>
      </c>
      <c r="R59" s="193">
        <f t="shared" si="26"/>
        <v>0</v>
      </c>
      <c r="T59" s="93">
        <f>SUMIFS('Transaction List - Int Report 2'!$M$10:$M$115,'Transaction List - Int Report 2'!$D$10:$D$115,'Budget &amp; Fin Report'!T$9,'Transaction List - Int Report 2'!$B$10:$B$115,'Budget &amp; Fin Report'!$B59)</f>
        <v>0</v>
      </c>
      <c r="U59" s="94">
        <f>SUMIFS('Transaction List - Int Report 2'!$M$10:$M$115,'Transaction List - Int Report 2'!$D$10:$D$115,'Budget &amp; Fin Report'!U$9,'Transaction List - Int Report 2'!$B$10:$B$115,'Budget &amp; Fin Report'!$B59)</f>
        <v>0</v>
      </c>
      <c r="V59" s="149">
        <f>SUMIFS('Transaction List - Int Report 2'!$M$10:$M$115,'Transaction List - Int Report 2'!$D$10:$D$115,'Budget &amp; Fin Report'!V$9,'Transaction List - Int Report 2'!$B$10:$B$115,'Budget &amp; Fin Report'!$B59)</f>
        <v>0</v>
      </c>
      <c r="W59" s="149">
        <f>SUMIFS('Transaction List - Int Report 2'!$M$10:$M$115,'Transaction List - Int Report 2'!$D$10:$D$115,'Budget &amp; Fin Report'!W$9,'Transaction List - Int Report 2'!$B$10:$B$115,'Budget &amp; Fin Report'!$B59)</f>
        <v>0</v>
      </c>
      <c r="X59" s="149">
        <f>SUMIFS('Transaction List - Int Report 2'!$M$10:$M$115,'Transaction List - Int Report 2'!$D$10:$D$115,'Budget &amp; Fin Report'!X$9,'Transaction List - Int Report 2'!$B$10:$B$115,'Budget &amp; Fin Report'!$B59)</f>
        <v>0</v>
      </c>
      <c r="Y59" s="94">
        <f>SUMIFS('Transaction List - Int Report 2'!$M$10:$M$115,'Transaction List - Int Report 2'!$D$10:$D$115,'Budget &amp; Fin Report'!Y$9,'Transaction List - Int Report 2'!$B$10:$B$115,'Budget &amp; Fin Report'!$B59)</f>
        <v>0</v>
      </c>
      <c r="Z59" s="94">
        <f t="shared" si="39"/>
        <v>0</v>
      </c>
      <c r="AA59" s="194">
        <f t="shared" si="40"/>
        <v>0</v>
      </c>
      <c r="AC59" s="93">
        <f>SUMIFS('Transaction List - Final Report'!$M$10:$M$115,'Transaction List - Final Report'!$D$10:$D$115,'Budget &amp; Fin Report'!AC$9,'Transaction List - Final Report'!$B$10:$B$115,'Budget &amp; Fin Report'!$B59)</f>
        <v>0</v>
      </c>
      <c r="AD59" s="94">
        <f>SUMIFS('Transaction List - Final Report'!$M$10:$M$115,'Transaction List - Final Report'!$D$10:$D$115,'Budget &amp; Fin Report'!AD$9,'Transaction List - Final Report'!$B$10:$B$115,'Budget &amp; Fin Report'!$B59)</f>
        <v>0</v>
      </c>
      <c r="AE59" s="149">
        <f>SUMIFS('Transaction List - Final Report'!$M$10:$M$115,'Transaction List - Final Report'!$D$10:$D$115,'Budget &amp; Fin Report'!AE$9,'Transaction List - Final Report'!$B$10:$B$115,'Budget &amp; Fin Report'!$B59)</f>
        <v>0</v>
      </c>
      <c r="AF59" s="149">
        <f>SUMIFS('Transaction List - Final Report'!$M$10:$M$115,'Transaction List - Final Report'!$D$10:$D$115,'Budget &amp; Fin Report'!AF$9,'Transaction List - Final Report'!$B$10:$B$115,'Budget &amp; Fin Report'!$B59)</f>
        <v>0</v>
      </c>
      <c r="AG59" s="149">
        <f>SUMIFS('Transaction List - Final Report'!$M$10:$M$115,'Transaction List - Final Report'!$D$10:$D$115,'Budget &amp; Fin Report'!AG$9,'Transaction List - Final Report'!$B$10:$B$115,'Budget &amp; Fin Report'!$B59)</f>
        <v>0</v>
      </c>
      <c r="AH59" s="94">
        <f>SUMIFS('Transaction List - Final Report'!$M$10:$M$115,'Transaction List - Final Report'!$D$10:$D$115,'Budget &amp; Fin Report'!AH$9,'Transaction List - Final Report'!$B$10:$B$115,'Budget &amp; Fin Report'!$B59)</f>
        <v>0</v>
      </c>
      <c r="AI59" s="94">
        <f t="shared" si="41"/>
        <v>0</v>
      </c>
      <c r="AJ59" s="194">
        <f t="shared" si="42"/>
        <v>0</v>
      </c>
    </row>
    <row r="60" spans="2:36" ht="15">
      <c r="B60" s="225" t="s">
        <v>214</v>
      </c>
      <c r="C60" s="226"/>
      <c r="D60" s="227"/>
      <c r="E60" s="227"/>
      <c r="F60" s="230"/>
      <c r="G60" s="227"/>
      <c r="H60" s="229"/>
      <c r="I60" s="158">
        <f t="shared" si="37"/>
        <v>0</v>
      </c>
      <c r="J60" s="142"/>
      <c r="K60" s="93">
        <f>SUMIFS('Transaction List - Int Report 1'!$M$10:$M$115,'Transaction List - Int Report 1'!$D$10:$D$115,'Budget &amp; Fin Report'!K$9,'Transaction List - Int Report 1'!$B$10:$B$115,'Budget &amp; Fin Report'!$B60)</f>
        <v>0</v>
      </c>
      <c r="L60" s="94">
        <f>SUMIFS('Transaction List - Int Report 1'!$M$10:$M$115,'Transaction List - Int Report 1'!$D$10:$D$115,'Budget &amp; Fin Report'!L$9,'Transaction List - Int Report 1'!$B$10:$B$115,'Budget &amp; Fin Report'!$B60)</f>
        <v>0</v>
      </c>
      <c r="M60" s="149">
        <f>SUMIFS('Transaction List - Int Report 1'!$M$10:$M$115,'Transaction List - Int Report 1'!$D$10:$D$115,'Budget &amp; Fin Report'!M$9,'Transaction List - Int Report 1'!$B$10:$B$115,'Budget &amp; Fin Report'!$B60)</f>
        <v>0</v>
      </c>
      <c r="N60" s="149">
        <f>SUMIFS('Transaction List - Int Report 1'!$M$10:$M$115,'Transaction List - Int Report 1'!$D$10:$D$115,'Budget &amp; Fin Report'!N$9,'Transaction List - Int Report 1'!$B$10:$B$115,'Budget &amp; Fin Report'!$B60)</f>
        <v>0</v>
      </c>
      <c r="O60" s="149">
        <f>SUMIFS('Transaction List - Int Report 1'!$M$10:$M$115,'Transaction List - Int Report 1'!$D$10:$D$115,'Budget &amp; Fin Report'!O$9,'Transaction List - Int Report 1'!$B$10:$B$115,'Budget &amp; Fin Report'!$B60)</f>
        <v>0</v>
      </c>
      <c r="P60" s="94">
        <f>SUMIFS('Transaction List - Int Report 1'!$M$10:$M$115,'Transaction List - Int Report 1'!$D$10:$D$115,'Budget &amp; Fin Report'!P$9,'Transaction List - Int Report 1'!$B$10:$B$115,'Budget &amp; Fin Report'!$B60)</f>
        <v>0</v>
      </c>
      <c r="Q60" s="94">
        <f t="shared" si="38"/>
        <v>0</v>
      </c>
      <c r="R60" s="193" t="e">
        <f t="shared" si="26"/>
        <v>#DIV/0!</v>
      </c>
      <c r="T60" s="93">
        <f>SUMIFS('Transaction List - Int Report 2'!$M$10:$M$115,'Transaction List - Int Report 2'!$D$10:$D$115,'Budget &amp; Fin Report'!T$9,'Transaction List - Int Report 2'!$B$10:$B$115,'Budget &amp; Fin Report'!$B60)</f>
        <v>0</v>
      </c>
      <c r="U60" s="94">
        <f>SUMIFS('Transaction List - Int Report 2'!$M$10:$M$115,'Transaction List - Int Report 2'!$D$10:$D$115,'Budget &amp; Fin Report'!U$9,'Transaction List - Int Report 2'!$B$10:$B$115,'Budget &amp; Fin Report'!$B60)</f>
        <v>0</v>
      </c>
      <c r="V60" s="149">
        <f>SUMIFS('Transaction List - Int Report 2'!$M$10:$M$115,'Transaction List - Int Report 2'!$D$10:$D$115,'Budget &amp; Fin Report'!V$9,'Transaction List - Int Report 2'!$B$10:$B$115,'Budget &amp; Fin Report'!$B60)</f>
        <v>0</v>
      </c>
      <c r="W60" s="149">
        <f>SUMIFS('Transaction List - Int Report 2'!$M$10:$M$115,'Transaction List - Int Report 2'!$D$10:$D$115,'Budget &amp; Fin Report'!W$9,'Transaction List - Int Report 2'!$B$10:$B$115,'Budget &amp; Fin Report'!$B60)</f>
        <v>0</v>
      </c>
      <c r="X60" s="149">
        <f>SUMIFS('Transaction List - Int Report 2'!$M$10:$M$115,'Transaction List - Int Report 2'!$D$10:$D$115,'Budget &amp; Fin Report'!X$9,'Transaction List - Int Report 2'!$B$10:$B$115,'Budget &amp; Fin Report'!$B60)</f>
        <v>0</v>
      </c>
      <c r="Y60" s="94">
        <f>SUMIFS('Transaction List - Int Report 2'!$M$10:$M$115,'Transaction List - Int Report 2'!$D$10:$D$115,'Budget &amp; Fin Report'!Y$9,'Transaction List - Int Report 2'!$B$10:$B$115,'Budget &amp; Fin Report'!$B60)</f>
        <v>0</v>
      </c>
      <c r="Z60" s="94">
        <f t="shared" si="39"/>
        <v>0</v>
      </c>
      <c r="AA60" s="194" t="e">
        <f t="shared" si="40"/>
        <v>#DIV/0!</v>
      </c>
      <c r="AC60" s="93">
        <f>SUMIFS('Transaction List - Final Report'!$M$10:$M$115,'Transaction List - Final Report'!$D$10:$D$115,'Budget &amp; Fin Report'!AC$9,'Transaction List - Final Report'!$B$10:$B$115,'Budget &amp; Fin Report'!$B60)</f>
        <v>0</v>
      </c>
      <c r="AD60" s="94">
        <f>SUMIFS('Transaction List - Final Report'!$M$10:$M$115,'Transaction List - Final Report'!$D$10:$D$115,'Budget &amp; Fin Report'!AD$9,'Transaction List - Final Report'!$B$10:$B$115,'Budget &amp; Fin Report'!$B60)</f>
        <v>0</v>
      </c>
      <c r="AE60" s="149">
        <f>SUMIFS('Transaction List - Final Report'!$M$10:$M$115,'Transaction List - Final Report'!$D$10:$D$115,'Budget &amp; Fin Report'!AE$9,'Transaction List - Final Report'!$B$10:$B$115,'Budget &amp; Fin Report'!$B60)</f>
        <v>0</v>
      </c>
      <c r="AF60" s="149">
        <f>SUMIFS('Transaction List - Final Report'!$M$10:$M$115,'Transaction List - Final Report'!$D$10:$D$115,'Budget &amp; Fin Report'!AF$9,'Transaction List - Final Report'!$B$10:$B$115,'Budget &amp; Fin Report'!$B60)</f>
        <v>0</v>
      </c>
      <c r="AG60" s="149">
        <f>SUMIFS('Transaction List - Final Report'!$M$10:$M$115,'Transaction List - Final Report'!$D$10:$D$115,'Budget &amp; Fin Report'!AG$9,'Transaction List - Final Report'!$B$10:$B$115,'Budget &amp; Fin Report'!$B60)</f>
        <v>0</v>
      </c>
      <c r="AH60" s="94">
        <f>SUMIFS('Transaction List - Final Report'!$M$10:$M$115,'Transaction List - Final Report'!$D$10:$D$115,'Budget &amp; Fin Report'!AH$9,'Transaction List - Final Report'!$B$10:$B$115,'Budget &amp; Fin Report'!$B60)</f>
        <v>0</v>
      </c>
      <c r="AI60" s="94">
        <f t="shared" si="41"/>
        <v>0</v>
      </c>
      <c r="AJ60" s="194" t="e">
        <f t="shared" si="42"/>
        <v>#DIV/0!</v>
      </c>
    </row>
    <row r="61" spans="2:36" ht="15">
      <c r="B61" s="225" t="s">
        <v>215</v>
      </c>
      <c r="C61" s="226"/>
      <c r="D61" s="227"/>
      <c r="E61" s="227"/>
      <c r="F61" s="230"/>
      <c r="G61" s="227"/>
      <c r="H61" s="229"/>
      <c r="I61" s="158">
        <f t="shared" si="37"/>
        <v>0</v>
      </c>
      <c r="J61" s="142"/>
      <c r="K61" s="93">
        <f>SUMIFS('Transaction List - Int Report 1'!$M$10:$M$115,'Transaction List - Int Report 1'!$D$10:$D$115,'Budget &amp; Fin Report'!K$9,'Transaction List - Int Report 1'!$B$10:$B$115,'Budget &amp; Fin Report'!$B61)</f>
        <v>0</v>
      </c>
      <c r="L61" s="94">
        <f>SUMIFS('Transaction List - Int Report 1'!$M$10:$M$115,'Transaction List - Int Report 1'!$D$10:$D$115,'Budget &amp; Fin Report'!L$9,'Transaction List - Int Report 1'!$B$10:$B$115,'Budget &amp; Fin Report'!$B61)</f>
        <v>0</v>
      </c>
      <c r="M61" s="149">
        <f>SUMIFS('Transaction List - Int Report 1'!$M$10:$M$115,'Transaction List - Int Report 1'!$D$10:$D$115,'Budget &amp; Fin Report'!M$9,'Transaction List - Int Report 1'!$B$10:$B$115,'Budget &amp; Fin Report'!$B61)</f>
        <v>0</v>
      </c>
      <c r="N61" s="149">
        <f>SUMIFS('Transaction List - Int Report 1'!$M$10:$M$115,'Transaction List - Int Report 1'!$D$10:$D$115,'Budget &amp; Fin Report'!N$9,'Transaction List - Int Report 1'!$B$10:$B$115,'Budget &amp; Fin Report'!$B61)</f>
        <v>0</v>
      </c>
      <c r="O61" s="149">
        <f>SUMIFS('Transaction List - Int Report 1'!$M$10:$M$115,'Transaction List - Int Report 1'!$D$10:$D$115,'Budget &amp; Fin Report'!O$9,'Transaction List - Int Report 1'!$B$10:$B$115,'Budget &amp; Fin Report'!$B61)</f>
        <v>0</v>
      </c>
      <c r="P61" s="94">
        <f>SUMIFS('Transaction List - Int Report 1'!$M$10:$M$115,'Transaction List - Int Report 1'!$D$10:$D$115,'Budget &amp; Fin Report'!P$9,'Transaction List - Int Report 1'!$B$10:$B$115,'Budget &amp; Fin Report'!$B61)</f>
        <v>0</v>
      </c>
      <c r="Q61" s="94">
        <f t="shared" si="38"/>
        <v>0</v>
      </c>
      <c r="R61" s="193" t="e">
        <f t="shared" si="26"/>
        <v>#DIV/0!</v>
      </c>
      <c r="T61" s="93">
        <f>SUMIFS('Transaction List - Int Report 2'!$M$10:$M$115,'Transaction List - Int Report 2'!$D$10:$D$115,'Budget &amp; Fin Report'!T$9,'Transaction List - Int Report 2'!$B$10:$B$115,'Budget &amp; Fin Report'!$B61)</f>
        <v>0</v>
      </c>
      <c r="U61" s="94">
        <f>SUMIFS('Transaction List - Int Report 2'!$M$10:$M$115,'Transaction List - Int Report 2'!$D$10:$D$115,'Budget &amp; Fin Report'!U$9,'Transaction List - Int Report 2'!$B$10:$B$115,'Budget &amp; Fin Report'!$B61)</f>
        <v>0</v>
      </c>
      <c r="V61" s="149">
        <f>SUMIFS('Transaction List - Int Report 2'!$M$10:$M$115,'Transaction List - Int Report 2'!$D$10:$D$115,'Budget &amp; Fin Report'!V$9,'Transaction List - Int Report 2'!$B$10:$B$115,'Budget &amp; Fin Report'!$B61)</f>
        <v>0</v>
      </c>
      <c r="W61" s="149">
        <f>SUMIFS('Transaction List - Int Report 2'!$M$10:$M$115,'Transaction List - Int Report 2'!$D$10:$D$115,'Budget &amp; Fin Report'!W$9,'Transaction List - Int Report 2'!$B$10:$B$115,'Budget &amp; Fin Report'!$B61)</f>
        <v>0</v>
      </c>
      <c r="X61" s="149">
        <f>SUMIFS('Transaction List - Int Report 2'!$M$10:$M$115,'Transaction List - Int Report 2'!$D$10:$D$115,'Budget &amp; Fin Report'!X$9,'Transaction List - Int Report 2'!$B$10:$B$115,'Budget &amp; Fin Report'!$B61)</f>
        <v>0</v>
      </c>
      <c r="Y61" s="94">
        <f>SUMIFS('Transaction List - Int Report 2'!$M$10:$M$115,'Transaction List - Int Report 2'!$D$10:$D$115,'Budget &amp; Fin Report'!Y$9,'Transaction List - Int Report 2'!$B$10:$B$115,'Budget &amp; Fin Report'!$B61)</f>
        <v>0</v>
      </c>
      <c r="Z61" s="94">
        <f t="shared" si="39"/>
        <v>0</v>
      </c>
      <c r="AA61" s="194" t="e">
        <f t="shared" si="40"/>
        <v>#DIV/0!</v>
      </c>
      <c r="AC61" s="93">
        <f>SUMIFS('Transaction List - Final Report'!$M$10:$M$115,'Transaction List - Final Report'!$D$10:$D$115,'Budget &amp; Fin Report'!AC$9,'Transaction List - Final Report'!$B$10:$B$115,'Budget &amp; Fin Report'!$B61)</f>
        <v>0</v>
      </c>
      <c r="AD61" s="94">
        <f>SUMIFS('Transaction List - Final Report'!$M$10:$M$115,'Transaction List - Final Report'!$D$10:$D$115,'Budget &amp; Fin Report'!AD$9,'Transaction List - Final Report'!$B$10:$B$115,'Budget &amp; Fin Report'!$B61)</f>
        <v>0</v>
      </c>
      <c r="AE61" s="149">
        <f>SUMIFS('Transaction List - Final Report'!$M$10:$M$115,'Transaction List - Final Report'!$D$10:$D$115,'Budget &amp; Fin Report'!AE$9,'Transaction List - Final Report'!$B$10:$B$115,'Budget &amp; Fin Report'!$B61)</f>
        <v>0</v>
      </c>
      <c r="AF61" s="149">
        <f>SUMIFS('Transaction List - Final Report'!$M$10:$M$115,'Transaction List - Final Report'!$D$10:$D$115,'Budget &amp; Fin Report'!AF$9,'Transaction List - Final Report'!$B$10:$B$115,'Budget &amp; Fin Report'!$B61)</f>
        <v>0</v>
      </c>
      <c r="AG61" s="149">
        <f>SUMIFS('Transaction List - Final Report'!$M$10:$M$115,'Transaction List - Final Report'!$D$10:$D$115,'Budget &amp; Fin Report'!AG$9,'Transaction List - Final Report'!$B$10:$B$115,'Budget &amp; Fin Report'!$B61)</f>
        <v>0</v>
      </c>
      <c r="AH61" s="94">
        <f>SUMIFS('Transaction List - Final Report'!$M$10:$M$115,'Transaction List - Final Report'!$D$10:$D$115,'Budget &amp; Fin Report'!AH$9,'Transaction List - Final Report'!$B$10:$B$115,'Budget &amp; Fin Report'!$B61)</f>
        <v>0</v>
      </c>
      <c r="AI61" s="94">
        <f t="shared" si="41"/>
        <v>0</v>
      </c>
      <c r="AJ61" s="194" t="e">
        <f t="shared" si="42"/>
        <v>#DIV/0!</v>
      </c>
    </row>
    <row r="62" spans="2:36" ht="15">
      <c r="B62" s="225" t="s">
        <v>216</v>
      </c>
      <c r="C62" s="226"/>
      <c r="D62" s="227"/>
      <c r="E62" s="227"/>
      <c r="F62" s="230"/>
      <c r="G62" s="227"/>
      <c r="H62" s="229"/>
      <c r="I62" s="158">
        <f t="shared" si="37"/>
        <v>0</v>
      </c>
      <c r="J62" s="142"/>
      <c r="K62" s="93">
        <f>SUMIFS('Transaction List - Int Report 1'!$M$10:$M$115,'Transaction List - Int Report 1'!$D$10:$D$115,'Budget &amp; Fin Report'!K$9,'Transaction List - Int Report 1'!$B$10:$B$115,'Budget &amp; Fin Report'!$B62)</f>
        <v>0</v>
      </c>
      <c r="L62" s="94">
        <f>SUMIFS('Transaction List - Int Report 1'!$M$10:$M$115,'Transaction List - Int Report 1'!$D$10:$D$115,'Budget &amp; Fin Report'!L$9,'Transaction List - Int Report 1'!$B$10:$B$115,'Budget &amp; Fin Report'!$B62)</f>
        <v>0</v>
      </c>
      <c r="M62" s="149">
        <f>SUMIFS('Transaction List - Int Report 1'!$M$10:$M$115,'Transaction List - Int Report 1'!$D$10:$D$115,'Budget &amp; Fin Report'!M$9,'Transaction List - Int Report 1'!$B$10:$B$115,'Budget &amp; Fin Report'!$B62)</f>
        <v>0</v>
      </c>
      <c r="N62" s="149">
        <f>SUMIFS('Transaction List - Int Report 1'!$M$10:$M$115,'Transaction List - Int Report 1'!$D$10:$D$115,'Budget &amp; Fin Report'!N$9,'Transaction List - Int Report 1'!$B$10:$B$115,'Budget &amp; Fin Report'!$B62)</f>
        <v>0</v>
      </c>
      <c r="O62" s="149">
        <f>SUMIFS('Transaction List - Int Report 1'!$M$10:$M$115,'Transaction List - Int Report 1'!$D$10:$D$115,'Budget &amp; Fin Report'!O$9,'Transaction List - Int Report 1'!$B$10:$B$115,'Budget &amp; Fin Report'!$B62)</f>
        <v>0</v>
      </c>
      <c r="P62" s="94">
        <f>SUMIFS('Transaction List - Int Report 1'!$M$10:$M$115,'Transaction List - Int Report 1'!$D$10:$D$115,'Budget &amp; Fin Report'!P$9,'Transaction List - Int Report 1'!$B$10:$B$115,'Budget &amp; Fin Report'!$B62)</f>
        <v>0</v>
      </c>
      <c r="Q62" s="94">
        <f t="shared" si="38"/>
        <v>0</v>
      </c>
      <c r="R62" s="193" t="e">
        <f t="shared" si="26"/>
        <v>#DIV/0!</v>
      </c>
      <c r="T62" s="93">
        <f>SUMIFS('Transaction List - Int Report 2'!$M$10:$M$115,'Transaction List - Int Report 2'!$D$10:$D$115,'Budget &amp; Fin Report'!T$9,'Transaction List - Int Report 2'!$B$10:$B$115,'Budget &amp; Fin Report'!$B62)</f>
        <v>0</v>
      </c>
      <c r="U62" s="94">
        <f>SUMIFS('Transaction List - Int Report 2'!$M$10:$M$115,'Transaction List - Int Report 2'!$D$10:$D$115,'Budget &amp; Fin Report'!U$9,'Transaction List - Int Report 2'!$B$10:$B$115,'Budget &amp; Fin Report'!$B62)</f>
        <v>0</v>
      </c>
      <c r="V62" s="149">
        <f>SUMIFS('Transaction List - Int Report 2'!$M$10:$M$115,'Transaction List - Int Report 2'!$D$10:$D$115,'Budget &amp; Fin Report'!V$9,'Transaction List - Int Report 2'!$B$10:$B$115,'Budget &amp; Fin Report'!$B62)</f>
        <v>0</v>
      </c>
      <c r="W62" s="149">
        <f>SUMIFS('Transaction List - Int Report 2'!$M$10:$M$115,'Transaction List - Int Report 2'!$D$10:$D$115,'Budget &amp; Fin Report'!W$9,'Transaction List - Int Report 2'!$B$10:$B$115,'Budget &amp; Fin Report'!$B62)</f>
        <v>0</v>
      </c>
      <c r="X62" s="149">
        <f>SUMIFS('Transaction List - Int Report 2'!$M$10:$M$115,'Transaction List - Int Report 2'!$D$10:$D$115,'Budget &amp; Fin Report'!X$9,'Transaction List - Int Report 2'!$B$10:$B$115,'Budget &amp; Fin Report'!$B62)</f>
        <v>0</v>
      </c>
      <c r="Y62" s="94">
        <f>SUMIFS('Transaction List - Int Report 2'!$M$10:$M$115,'Transaction List - Int Report 2'!$D$10:$D$115,'Budget &amp; Fin Report'!Y$9,'Transaction List - Int Report 2'!$B$10:$B$115,'Budget &amp; Fin Report'!$B62)</f>
        <v>0</v>
      </c>
      <c r="Z62" s="94">
        <f t="shared" si="39"/>
        <v>0</v>
      </c>
      <c r="AA62" s="194" t="e">
        <f t="shared" si="40"/>
        <v>#DIV/0!</v>
      </c>
      <c r="AC62" s="93">
        <f>SUMIFS('Transaction List - Final Report'!$M$10:$M$115,'Transaction List - Final Report'!$D$10:$D$115,'Budget &amp; Fin Report'!AC$9,'Transaction List - Final Report'!$B$10:$B$115,'Budget &amp; Fin Report'!$B62)</f>
        <v>0</v>
      </c>
      <c r="AD62" s="94">
        <f>SUMIFS('Transaction List - Final Report'!$M$10:$M$115,'Transaction List - Final Report'!$D$10:$D$115,'Budget &amp; Fin Report'!AD$9,'Transaction List - Final Report'!$B$10:$B$115,'Budget &amp; Fin Report'!$B62)</f>
        <v>0</v>
      </c>
      <c r="AE62" s="149">
        <f>SUMIFS('Transaction List - Final Report'!$M$10:$M$115,'Transaction List - Final Report'!$D$10:$D$115,'Budget &amp; Fin Report'!AE$9,'Transaction List - Final Report'!$B$10:$B$115,'Budget &amp; Fin Report'!$B62)</f>
        <v>0</v>
      </c>
      <c r="AF62" s="149">
        <f>SUMIFS('Transaction List - Final Report'!$M$10:$M$115,'Transaction List - Final Report'!$D$10:$D$115,'Budget &amp; Fin Report'!AF$9,'Transaction List - Final Report'!$B$10:$B$115,'Budget &amp; Fin Report'!$B62)</f>
        <v>0</v>
      </c>
      <c r="AG62" s="149">
        <f>SUMIFS('Transaction List - Final Report'!$M$10:$M$115,'Transaction List - Final Report'!$D$10:$D$115,'Budget &amp; Fin Report'!AG$9,'Transaction List - Final Report'!$B$10:$B$115,'Budget &amp; Fin Report'!$B62)</f>
        <v>0</v>
      </c>
      <c r="AH62" s="94">
        <f>SUMIFS('Transaction List - Final Report'!$M$10:$M$115,'Transaction List - Final Report'!$D$10:$D$115,'Budget &amp; Fin Report'!AH$9,'Transaction List - Final Report'!$B$10:$B$115,'Budget &amp; Fin Report'!$B62)</f>
        <v>0</v>
      </c>
      <c r="AI62" s="94">
        <f t="shared" ref="AI62:AI66" si="43">SUM(AC62:AH62)</f>
        <v>0</v>
      </c>
      <c r="AJ62" s="193" t="e">
        <f t="shared" si="42"/>
        <v>#DIV/0!</v>
      </c>
    </row>
    <row r="63" spans="2:36" ht="15">
      <c r="B63" s="225" t="s">
        <v>217</v>
      </c>
      <c r="C63" s="226"/>
      <c r="D63" s="227"/>
      <c r="E63" s="227"/>
      <c r="F63" s="230"/>
      <c r="G63" s="227"/>
      <c r="H63" s="229"/>
      <c r="I63" s="158">
        <f t="shared" si="37"/>
        <v>0</v>
      </c>
      <c r="J63" s="142"/>
      <c r="K63" s="93">
        <f>SUMIFS('Transaction List - Int Report 1'!$M$10:$M$115,'Transaction List - Int Report 1'!$D$10:$D$115,'Budget &amp; Fin Report'!K$9,'Transaction List - Int Report 1'!$B$10:$B$115,'Budget &amp; Fin Report'!$B63)</f>
        <v>0</v>
      </c>
      <c r="L63" s="94">
        <f>SUMIFS('Transaction List - Int Report 1'!$M$10:$M$115,'Transaction List - Int Report 1'!$D$10:$D$115,'Budget &amp; Fin Report'!L$9,'Transaction List - Int Report 1'!$B$10:$B$115,'Budget &amp; Fin Report'!$B63)</f>
        <v>0</v>
      </c>
      <c r="M63" s="149">
        <f>SUMIFS('Transaction List - Int Report 1'!$M$10:$M$115,'Transaction List - Int Report 1'!$D$10:$D$115,'Budget &amp; Fin Report'!M$9,'Transaction List - Int Report 1'!$B$10:$B$115,'Budget &amp; Fin Report'!$B63)</f>
        <v>0</v>
      </c>
      <c r="N63" s="149">
        <f>SUMIFS('Transaction List - Int Report 1'!$M$10:$M$115,'Transaction List - Int Report 1'!$D$10:$D$115,'Budget &amp; Fin Report'!N$9,'Transaction List - Int Report 1'!$B$10:$B$115,'Budget &amp; Fin Report'!$B63)</f>
        <v>0</v>
      </c>
      <c r="O63" s="149">
        <f>SUMIFS('Transaction List - Int Report 1'!$M$10:$M$115,'Transaction List - Int Report 1'!$D$10:$D$115,'Budget &amp; Fin Report'!O$9,'Transaction List - Int Report 1'!$B$10:$B$115,'Budget &amp; Fin Report'!$B63)</f>
        <v>0</v>
      </c>
      <c r="P63" s="94">
        <f>SUMIFS('Transaction List - Int Report 1'!$M$10:$M$115,'Transaction List - Int Report 1'!$D$10:$D$115,'Budget &amp; Fin Report'!P$9,'Transaction List - Int Report 1'!$B$10:$B$115,'Budget &amp; Fin Report'!$B63)</f>
        <v>0</v>
      </c>
      <c r="Q63" s="94">
        <f>SUM(K63:P63)</f>
        <v>0</v>
      </c>
      <c r="R63" s="193" t="e">
        <f t="shared" si="26"/>
        <v>#DIV/0!</v>
      </c>
      <c r="T63" s="93">
        <f>SUMIFS('Transaction List - Int Report 2'!$M$10:$M$115,'Transaction List - Int Report 2'!$D$10:$D$115,'Budget &amp; Fin Report'!T$9,'Transaction List - Int Report 2'!$B$10:$B$115,'Budget &amp; Fin Report'!$B63)</f>
        <v>0</v>
      </c>
      <c r="U63" s="94">
        <f>SUMIFS('Transaction List - Int Report 2'!$M$10:$M$115,'Transaction List - Int Report 2'!$D$10:$D$115,'Budget &amp; Fin Report'!U$9,'Transaction List - Int Report 2'!$B$10:$B$115,'Budget &amp; Fin Report'!$B63)</f>
        <v>0</v>
      </c>
      <c r="V63" s="149">
        <f>SUMIFS('Transaction List - Int Report 2'!$M$10:$M$115,'Transaction List - Int Report 2'!$D$10:$D$115,'Budget &amp; Fin Report'!V$9,'Transaction List - Int Report 2'!$B$10:$B$115,'Budget &amp; Fin Report'!$B63)</f>
        <v>0</v>
      </c>
      <c r="W63" s="149">
        <f>SUMIFS('Transaction List - Int Report 2'!$M$10:$M$115,'Transaction List - Int Report 2'!$D$10:$D$115,'Budget &amp; Fin Report'!W$9,'Transaction List - Int Report 2'!$B$10:$B$115,'Budget &amp; Fin Report'!$B63)</f>
        <v>0</v>
      </c>
      <c r="X63" s="149">
        <f>SUMIFS('Transaction List - Int Report 2'!$M$10:$M$115,'Transaction List - Int Report 2'!$D$10:$D$115,'Budget &amp; Fin Report'!X$9,'Transaction List - Int Report 2'!$B$10:$B$115,'Budget &amp; Fin Report'!$B63)</f>
        <v>0</v>
      </c>
      <c r="Y63" s="94">
        <f>SUMIFS('Transaction List - Int Report 2'!$M$10:$M$115,'Transaction List - Int Report 2'!$D$10:$D$115,'Budget &amp; Fin Report'!Y$9,'Transaction List - Int Report 2'!$B$10:$B$115,'Budget &amp; Fin Report'!$B63)</f>
        <v>0</v>
      </c>
      <c r="Z63" s="94">
        <f>SUM(T63:Y63)</f>
        <v>0</v>
      </c>
      <c r="AA63" s="194" t="e">
        <f t="shared" si="40"/>
        <v>#DIV/0!</v>
      </c>
      <c r="AC63" s="93">
        <f>SUMIFS('Transaction List - Final Report'!$M$10:$M$115,'Transaction List - Final Report'!$D$10:$D$115,'Budget &amp; Fin Report'!AC$9,'Transaction List - Final Report'!$B$10:$B$115,'Budget &amp; Fin Report'!$B63)</f>
        <v>0</v>
      </c>
      <c r="AD63" s="94">
        <f>SUMIFS('Transaction List - Final Report'!$M$10:$M$115,'Transaction List - Final Report'!$D$10:$D$115,'Budget &amp; Fin Report'!AD$9,'Transaction List - Final Report'!$B$10:$B$115,'Budget &amp; Fin Report'!$B63)</f>
        <v>0</v>
      </c>
      <c r="AE63" s="149">
        <f>SUMIFS('Transaction List - Final Report'!$M$10:$M$115,'Transaction List - Final Report'!$D$10:$D$115,'Budget &amp; Fin Report'!AE$9,'Transaction List - Final Report'!$B$10:$B$115,'Budget &amp; Fin Report'!$B63)</f>
        <v>0</v>
      </c>
      <c r="AF63" s="149">
        <f>SUMIFS('Transaction List - Final Report'!$M$10:$M$115,'Transaction List - Final Report'!$D$10:$D$115,'Budget &amp; Fin Report'!AF$9,'Transaction List - Final Report'!$B$10:$B$115,'Budget &amp; Fin Report'!$B63)</f>
        <v>0</v>
      </c>
      <c r="AG63" s="149">
        <f>SUMIFS('Transaction List - Final Report'!$M$10:$M$115,'Transaction List - Final Report'!$D$10:$D$115,'Budget &amp; Fin Report'!AG$9,'Transaction List - Final Report'!$B$10:$B$115,'Budget &amp; Fin Report'!$B63)</f>
        <v>0</v>
      </c>
      <c r="AH63" s="94">
        <f>SUMIFS('Transaction List - Final Report'!$M$10:$M$115,'Transaction List - Final Report'!$D$10:$D$115,'Budget &amp; Fin Report'!AH$9,'Transaction List - Final Report'!$B$10:$B$115,'Budget &amp; Fin Report'!$B63)</f>
        <v>0</v>
      </c>
      <c r="AI63" s="94">
        <f t="shared" si="43"/>
        <v>0</v>
      </c>
      <c r="AJ63" s="194" t="e">
        <f t="shared" si="42"/>
        <v>#DIV/0!</v>
      </c>
    </row>
    <row r="64" spans="2:36" ht="15">
      <c r="B64" s="225" t="s">
        <v>218</v>
      </c>
      <c r="C64" s="226"/>
      <c r="D64" s="227"/>
      <c r="E64" s="227"/>
      <c r="F64" s="230"/>
      <c r="G64" s="227"/>
      <c r="H64" s="229"/>
      <c r="I64" s="158">
        <f t="shared" si="37"/>
        <v>0</v>
      </c>
      <c r="J64" s="142"/>
      <c r="K64" s="93">
        <f>SUMIFS('Transaction List - Int Report 1'!$M$10:$M$115,'Transaction List - Int Report 1'!$D$10:$D$115,'Budget &amp; Fin Report'!K$9,'Transaction List - Int Report 1'!$B$10:$B$115,'Budget &amp; Fin Report'!$B64)</f>
        <v>0</v>
      </c>
      <c r="L64" s="94">
        <f>SUMIFS('Transaction List - Int Report 1'!$M$10:$M$115,'Transaction List - Int Report 1'!$D$10:$D$115,'Budget &amp; Fin Report'!L$9,'Transaction List - Int Report 1'!$B$10:$B$115,'Budget &amp; Fin Report'!$B64)</f>
        <v>0</v>
      </c>
      <c r="M64" s="149">
        <f>SUMIFS('Transaction List - Int Report 1'!$M$10:$M$115,'Transaction List - Int Report 1'!$D$10:$D$115,'Budget &amp; Fin Report'!M$9,'Transaction List - Int Report 1'!$B$10:$B$115,'Budget &amp; Fin Report'!$B64)</f>
        <v>0</v>
      </c>
      <c r="N64" s="149">
        <f>SUMIFS('Transaction List - Int Report 1'!$M$10:$M$115,'Transaction List - Int Report 1'!$D$10:$D$115,'Budget &amp; Fin Report'!N$9,'Transaction List - Int Report 1'!$B$10:$B$115,'Budget &amp; Fin Report'!$B64)</f>
        <v>0</v>
      </c>
      <c r="O64" s="149">
        <f>SUMIFS('Transaction List - Int Report 1'!$M$10:$M$115,'Transaction List - Int Report 1'!$D$10:$D$115,'Budget &amp; Fin Report'!O$9,'Transaction List - Int Report 1'!$B$10:$B$115,'Budget &amp; Fin Report'!$B64)</f>
        <v>0</v>
      </c>
      <c r="P64" s="94">
        <f>SUMIFS('Transaction List - Int Report 1'!$M$10:$M$115,'Transaction List - Int Report 1'!$D$10:$D$115,'Budget &amp; Fin Report'!P$9,'Transaction List - Int Report 1'!$B$10:$B$115,'Budget &amp; Fin Report'!$B64)</f>
        <v>0</v>
      </c>
      <c r="Q64" s="94">
        <f t="shared" ref="Q64:Q66" si="44">SUM(K64:P64)</f>
        <v>0</v>
      </c>
      <c r="R64" s="193" t="e">
        <f t="shared" si="26"/>
        <v>#DIV/0!</v>
      </c>
      <c r="T64" s="93">
        <f>SUMIFS('Transaction List - Int Report 2'!$M$10:$M$115,'Transaction List - Int Report 2'!$D$10:$D$115,'Budget &amp; Fin Report'!T$9,'Transaction List - Int Report 2'!$B$10:$B$115,'Budget &amp; Fin Report'!$B64)</f>
        <v>0</v>
      </c>
      <c r="U64" s="94">
        <f>SUMIFS('Transaction List - Int Report 2'!$M$10:$M$115,'Transaction List - Int Report 2'!$D$10:$D$115,'Budget &amp; Fin Report'!U$9,'Transaction List - Int Report 2'!$B$10:$B$115,'Budget &amp; Fin Report'!$B64)</f>
        <v>0</v>
      </c>
      <c r="V64" s="149">
        <f>SUMIFS('Transaction List - Int Report 2'!$M$10:$M$115,'Transaction List - Int Report 2'!$D$10:$D$115,'Budget &amp; Fin Report'!V$9,'Transaction List - Int Report 2'!$B$10:$B$115,'Budget &amp; Fin Report'!$B64)</f>
        <v>0</v>
      </c>
      <c r="W64" s="149">
        <f>SUMIFS('Transaction List - Int Report 2'!$M$10:$M$115,'Transaction List - Int Report 2'!$D$10:$D$115,'Budget &amp; Fin Report'!W$9,'Transaction List - Int Report 2'!$B$10:$B$115,'Budget &amp; Fin Report'!$B64)</f>
        <v>0</v>
      </c>
      <c r="X64" s="149">
        <f>SUMIFS('Transaction List - Int Report 2'!$M$10:$M$115,'Transaction List - Int Report 2'!$D$10:$D$115,'Budget &amp; Fin Report'!X$9,'Transaction List - Int Report 2'!$B$10:$B$115,'Budget &amp; Fin Report'!$B64)</f>
        <v>0</v>
      </c>
      <c r="Y64" s="94">
        <f>SUMIFS('Transaction List - Int Report 2'!$M$10:$M$115,'Transaction List - Int Report 2'!$D$10:$D$115,'Budget &amp; Fin Report'!Y$9,'Transaction List - Int Report 2'!$B$10:$B$115,'Budget &amp; Fin Report'!$B64)</f>
        <v>0</v>
      </c>
      <c r="Z64" s="94">
        <f t="shared" ref="Z64:Z66" si="45">SUM(T64:Y64)</f>
        <v>0</v>
      </c>
      <c r="AA64" s="194" t="e">
        <f t="shared" si="40"/>
        <v>#DIV/0!</v>
      </c>
      <c r="AC64" s="93">
        <f>SUMIFS('Transaction List - Final Report'!$M$10:$M$115,'Transaction List - Final Report'!$D$10:$D$115,'Budget &amp; Fin Report'!AC$9,'Transaction List - Final Report'!$B$10:$B$115,'Budget &amp; Fin Report'!$B64)</f>
        <v>0</v>
      </c>
      <c r="AD64" s="94">
        <f>SUMIFS('Transaction List - Final Report'!$M$10:$M$115,'Transaction List - Final Report'!$D$10:$D$115,'Budget &amp; Fin Report'!AD$9,'Transaction List - Final Report'!$B$10:$B$115,'Budget &amp; Fin Report'!$B64)</f>
        <v>0</v>
      </c>
      <c r="AE64" s="149">
        <f>SUMIFS('Transaction List - Final Report'!$M$10:$M$115,'Transaction List - Final Report'!$D$10:$D$115,'Budget &amp; Fin Report'!AE$9,'Transaction List - Final Report'!$B$10:$B$115,'Budget &amp; Fin Report'!$B64)</f>
        <v>0</v>
      </c>
      <c r="AF64" s="149">
        <f>SUMIFS('Transaction List - Final Report'!$M$10:$M$115,'Transaction List - Final Report'!$D$10:$D$115,'Budget &amp; Fin Report'!AF$9,'Transaction List - Final Report'!$B$10:$B$115,'Budget &amp; Fin Report'!$B64)</f>
        <v>0</v>
      </c>
      <c r="AG64" s="149">
        <f>SUMIFS('Transaction List - Final Report'!$M$10:$M$115,'Transaction List - Final Report'!$D$10:$D$115,'Budget &amp; Fin Report'!AG$9,'Transaction List - Final Report'!$B$10:$B$115,'Budget &amp; Fin Report'!$B64)</f>
        <v>0</v>
      </c>
      <c r="AH64" s="94">
        <f>SUMIFS('Transaction List - Final Report'!$M$10:$M$115,'Transaction List - Final Report'!$D$10:$D$115,'Budget &amp; Fin Report'!AH$9,'Transaction List - Final Report'!$B$10:$B$115,'Budget &amp; Fin Report'!$B64)</f>
        <v>0</v>
      </c>
      <c r="AI64" s="94">
        <f t="shared" si="43"/>
        <v>0</v>
      </c>
      <c r="AJ64" s="194" t="e">
        <f t="shared" si="42"/>
        <v>#DIV/0!</v>
      </c>
    </row>
    <row r="65" spans="2:36" ht="15">
      <c r="B65" s="225" t="s">
        <v>219</v>
      </c>
      <c r="C65" s="226"/>
      <c r="D65" s="227"/>
      <c r="E65" s="227"/>
      <c r="F65" s="230"/>
      <c r="G65" s="227"/>
      <c r="H65" s="229"/>
      <c r="I65" s="158">
        <f t="shared" si="37"/>
        <v>0</v>
      </c>
      <c r="J65" s="142"/>
      <c r="K65" s="93">
        <f>SUMIFS('Transaction List - Int Report 1'!$M$10:$M$115,'Transaction List - Int Report 1'!$D$10:$D$115,'Budget &amp; Fin Report'!K$9,'Transaction List - Int Report 1'!$B$10:$B$115,'Budget &amp; Fin Report'!$B65)</f>
        <v>0</v>
      </c>
      <c r="L65" s="94">
        <f>SUMIFS('Transaction List - Int Report 1'!$M$10:$M$115,'Transaction List - Int Report 1'!$D$10:$D$115,'Budget &amp; Fin Report'!L$9,'Transaction List - Int Report 1'!$B$10:$B$115,'Budget &amp; Fin Report'!$B65)</f>
        <v>0</v>
      </c>
      <c r="M65" s="149">
        <f>SUMIFS('Transaction List - Int Report 1'!$M$10:$M$115,'Transaction List - Int Report 1'!$D$10:$D$115,'Budget &amp; Fin Report'!M$9,'Transaction List - Int Report 1'!$B$10:$B$115,'Budget &amp; Fin Report'!$B65)</f>
        <v>0</v>
      </c>
      <c r="N65" s="149">
        <f>SUMIFS('Transaction List - Int Report 1'!$M$10:$M$115,'Transaction List - Int Report 1'!$D$10:$D$115,'Budget &amp; Fin Report'!N$9,'Transaction List - Int Report 1'!$B$10:$B$115,'Budget &amp; Fin Report'!$B65)</f>
        <v>0</v>
      </c>
      <c r="O65" s="149">
        <f>SUMIFS('Transaction List - Int Report 1'!$M$10:$M$115,'Transaction List - Int Report 1'!$D$10:$D$115,'Budget &amp; Fin Report'!O$9,'Transaction List - Int Report 1'!$B$10:$B$115,'Budget &amp; Fin Report'!$B65)</f>
        <v>0</v>
      </c>
      <c r="P65" s="94">
        <f>SUMIFS('Transaction List - Int Report 1'!$M$10:$M$115,'Transaction List - Int Report 1'!$D$10:$D$115,'Budget &amp; Fin Report'!P$9,'Transaction List - Int Report 1'!$B$10:$B$115,'Budget &amp; Fin Report'!$B65)</f>
        <v>0</v>
      </c>
      <c r="Q65" s="94">
        <f t="shared" si="44"/>
        <v>0</v>
      </c>
      <c r="R65" s="193" t="e">
        <f t="shared" si="26"/>
        <v>#DIV/0!</v>
      </c>
      <c r="T65" s="93">
        <f>SUMIFS('Transaction List - Int Report 2'!$M$10:$M$115,'Transaction List - Int Report 2'!$D$10:$D$115,'Budget &amp; Fin Report'!T$9,'Transaction List - Int Report 2'!$B$10:$B$115,'Budget &amp; Fin Report'!$B65)</f>
        <v>0</v>
      </c>
      <c r="U65" s="94">
        <f>SUMIFS('Transaction List - Int Report 2'!$M$10:$M$115,'Transaction List - Int Report 2'!$D$10:$D$115,'Budget &amp; Fin Report'!U$9,'Transaction List - Int Report 2'!$B$10:$B$115,'Budget &amp; Fin Report'!$B65)</f>
        <v>0</v>
      </c>
      <c r="V65" s="149">
        <f>SUMIFS('Transaction List - Int Report 2'!$M$10:$M$115,'Transaction List - Int Report 2'!$D$10:$D$115,'Budget &amp; Fin Report'!V$9,'Transaction List - Int Report 2'!$B$10:$B$115,'Budget &amp; Fin Report'!$B65)</f>
        <v>0</v>
      </c>
      <c r="W65" s="149">
        <f>SUMIFS('Transaction List - Int Report 2'!$M$10:$M$115,'Transaction List - Int Report 2'!$D$10:$D$115,'Budget &amp; Fin Report'!W$9,'Transaction List - Int Report 2'!$B$10:$B$115,'Budget &amp; Fin Report'!$B65)</f>
        <v>0</v>
      </c>
      <c r="X65" s="149">
        <f>SUMIFS('Transaction List - Int Report 2'!$M$10:$M$115,'Transaction List - Int Report 2'!$D$10:$D$115,'Budget &amp; Fin Report'!X$9,'Transaction List - Int Report 2'!$B$10:$B$115,'Budget &amp; Fin Report'!$B65)</f>
        <v>0</v>
      </c>
      <c r="Y65" s="94">
        <f>SUMIFS('Transaction List - Int Report 2'!$M$10:$M$115,'Transaction List - Int Report 2'!$D$10:$D$115,'Budget &amp; Fin Report'!Y$9,'Transaction List - Int Report 2'!$B$10:$B$115,'Budget &amp; Fin Report'!$B65)</f>
        <v>0</v>
      </c>
      <c r="Z65" s="94">
        <f t="shared" si="45"/>
        <v>0</v>
      </c>
      <c r="AA65" s="194" t="e">
        <f t="shared" si="40"/>
        <v>#DIV/0!</v>
      </c>
      <c r="AC65" s="93">
        <f>SUMIFS('Transaction List - Final Report'!$M$10:$M$115,'Transaction List - Final Report'!$D$10:$D$115,'Budget &amp; Fin Report'!AC$9,'Transaction List - Final Report'!$B$10:$B$115,'Budget &amp; Fin Report'!$B65)</f>
        <v>0</v>
      </c>
      <c r="AD65" s="94">
        <f>SUMIFS('Transaction List - Final Report'!$M$10:$M$115,'Transaction List - Final Report'!$D$10:$D$115,'Budget &amp; Fin Report'!AD$9,'Transaction List - Final Report'!$B$10:$B$115,'Budget &amp; Fin Report'!$B65)</f>
        <v>0</v>
      </c>
      <c r="AE65" s="149">
        <f>SUMIFS('Transaction List - Final Report'!$M$10:$M$115,'Transaction List - Final Report'!$D$10:$D$115,'Budget &amp; Fin Report'!AE$9,'Transaction List - Final Report'!$B$10:$B$115,'Budget &amp; Fin Report'!$B65)</f>
        <v>0</v>
      </c>
      <c r="AF65" s="149">
        <f>SUMIFS('Transaction List - Final Report'!$M$10:$M$115,'Transaction List - Final Report'!$D$10:$D$115,'Budget &amp; Fin Report'!AF$9,'Transaction List - Final Report'!$B$10:$B$115,'Budget &amp; Fin Report'!$B65)</f>
        <v>0</v>
      </c>
      <c r="AG65" s="149">
        <f>SUMIFS('Transaction List - Final Report'!$M$10:$M$115,'Transaction List - Final Report'!$D$10:$D$115,'Budget &amp; Fin Report'!AG$9,'Transaction List - Final Report'!$B$10:$B$115,'Budget &amp; Fin Report'!$B65)</f>
        <v>0</v>
      </c>
      <c r="AH65" s="94">
        <f>SUMIFS('Transaction List - Final Report'!$M$10:$M$115,'Transaction List - Final Report'!$D$10:$D$115,'Budget &amp; Fin Report'!AH$9,'Transaction List - Final Report'!$B$10:$B$115,'Budget &amp; Fin Report'!$B65)</f>
        <v>0</v>
      </c>
      <c r="AI65" s="94">
        <f t="shared" si="43"/>
        <v>0</v>
      </c>
      <c r="AJ65" s="194" t="e">
        <f t="shared" si="42"/>
        <v>#DIV/0!</v>
      </c>
    </row>
    <row r="66" spans="2:36" ht="15">
      <c r="B66" s="225" t="s">
        <v>220</v>
      </c>
      <c r="C66" s="226"/>
      <c r="D66" s="227"/>
      <c r="E66" s="227"/>
      <c r="F66" s="230"/>
      <c r="G66" s="227"/>
      <c r="H66" s="229"/>
      <c r="I66" s="158">
        <f t="shared" si="37"/>
        <v>0</v>
      </c>
      <c r="J66" s="142"/>
      <c r="K66" s="93">
        <f>SUMIFS('Transaction List - Int Report 1'!$M$10:$M$115,'Transaction List - Int Report 1'!$D$10:$D$115,'Budget &amp; Fin Report'!K$9,'Transaction List - Int Report 1'!$B$10:$B$115,'Budget &amp; Fin Report'!$B66)</f>
        <v>0</v>
      </c>
      <c r="L66" s="94">
        <f>SUMIFS('Transaction List - Int Report 1'!$M$10:$M$115,'Transaction List - Int Report 1'!$D$10:$D$115,'Budget &amp; Fin Report'!L$9,'Transaction List - Int Report 1'!$B$10:$B$115,'Budget &amp; Fin Report'!$B66)</f>
        <v>0</v>
      </c>
      <c r="M66" s="149">
        <f>SUMIFS('Transaction List - Int Report 1'!$M$10:$M$115,'Transaction List - Int Report 1'!$D$10:$D$115,'Budget &amp; Fin Report'!M$9,'Transaction List - Int Report 1'!$B$10:$B$115,'Budget &amp; Fin Report'!$B66)</f>
        <v>0</v>
      </c>
      <c r="N66" s="149">
        <f>SUMIFS('Transaction List - Int Report 1'!$M$10:$M$115,'Transaction List - Int Report 1'!$D$10:$D$115,'Budget &amp; Fin Report'!N$9,'Transaction List - Int Report 1'!$B$10:$B$115,'Budget &amp; Fin Report'!$B66)</f>
        <v>0</v>
      </c>
      <c r="O66" s="149">
        <f>SUMIFS('Transaction List - Int Report 1'!$M$10:$M$115,'Transaction List - Int Report 1'!$D$10:$D$115,'Budget &amp; Fin Report'!O$9,'Transaction List - Int Report 1'!$B$10:$B$115,'Budget &amp; Fin Report'!$B66)</f>
        <v>0</v>
      </c>
      <c r="P66" s="94">
        <f>SUMIFS('Transaction List - Int Report 1'!$M$10:$M$115,'Transaction List - Int Report 1'!$D$10:$D$115,'Budget &amp; Fin Report'!P$9,'Transaction List - Int Report 1'!$B$10:$B$115,'Budget &amp; Fin Report'!$B66)</f>
        <v>0</v>
      </c>
      <c r="Q66" s="94">
        <f t="shared" si="44"/>
        <v>0</v>
      </c>
      <c r="R66" s="193" t="e">
        <f t="shared" si="26"/>
        <v>#DIV/0!</v>
      </c>
      <c r="T66" s="93">
        <f>SUMIFS('Transaction List - Int Report 2'!$M$10:$M$115,'Transaction List - Int Report 2'!$D$10:$D$115,'Budget &amp; Fin Report'!T$9,'Transaction List - Int Report 2'!$B$10:$B$115,'Budget &amp; Fin Report'!$B66)</f>
        <v>0</v>
      </c>
      <c r="U66" s="94">
        <f>SUMIFS('Transaction List - Int Report 2'!$M$10:$M$115,'Transaction List - Int Report 2'!$D$10:$D$115,'Budget &amp; Fin Report'!U$9,'Transaction List - Int Report 2'!$B$10:$B$115,'Budget &amp; Fin Report'!$B66)</f>
        <v>0</v>
      </c>
      <c r="V66" s="149">
        <f>SUMIFS('Transaction List - Int Report 2'!$M$10:$M$115,'Transaction List - Int Report 2'!$D$10:$D$115,'Budget &amp; Fin Report'!V$9,'Transaction List - Int Report 2'!$B$10:$B$115,'Budget &amp; Fin Report'!$B66)</f>
        <v>0</v>
      </c>
      <c r="W66" s="149">
        <f>SUMIFS('Transaction List - Int Report 2'!$M$10:$M$115,'Transaction List - Int Report 2'!$D$10:$D$115,'Budget &amp; Fin Report'!W$9,'Transaction List - Int Report 2'!$B$10:$B$115,'Budget &amp; Fin Report'!$B66)</f>
        <v>0</v>
      </c>
      <c r="X66" s="149">
        <f>SUMIFS('Transaction List - Int Report 2'!$M$10:$M$115,'Transaction List - Int Report 2'!$D$10:$D$115,'Budget &amp; Fin Report'!X$9,'Transaction List - Int Report 2'!$B$10:$B$115,'Budget &amp; Fin Report'!$B66)</f>
        <v>0</v>
      </c>
      <c r="Y66" s="94">
        <f>SUMIFS('Transaction List - Int Report 2'!$M$10:$M$115,'Transaction List - Int Report 2'!$D$10:$D$115,'Budget &amp; Fin Report'!Y$9,'Transaction List - Int Report 2'!$B$10:$B$115,'Budget &amp; Fin Report'!$B66)</f>
        <v>0</v>
      </c>
      <c r="Z66" s="94">
        <f t="shared" si="45"/>
        <v>0</v>
      </c>
      <c r="AA66" s="194" t="e">
        <f t="shared" si="40"/>
        <v>#DIV/0!</v>
      </c>
      <c r="AC66" s="93">
        <f>SUMIFS('Transaction List - Final Report'!$M$10:$M$115,'Transaction List - Final Report'!$D$10:$D$115,'Budget &amp; Fin Report'!AC$9,'Transaction List - Final Report'!$B$10:$B$115,'Budget &amp; Fin Report'!$B66)</f>
        <v>0</v>
      </c>
      <c r="AD66" s="94">
        <f>SUMIFS('Transaction List - Final Report'!$M$10:$M$115,'Transaction List - Final Report'!$D$10:$D$115,'Budget &amp; Fin Report'!AD$9,'Transaction List - Final Report'!$B$10:$B$115,'Budget &amp; Fin Report'!$B66)</f>
        <v>0</v>
      </c>
      <c r="AE66" s="149">
        <f>SUMIFS('Transaction List - Final Report'!$M$10:$M$115,'Transaction List - Final Report'!$D$10:$D$115,'Budget &amp; Fin Report'!AE$9,'Transaction List - Final Report'!$B$10:$B$115,'Budget &amp; Fin Report'!$B66)</f>
        <v>0</v>
      </c>
      <c r="AF66" s="149">
        <f>SUMIFS('Transaction List - Final Report'!$M$10:$M$115,'Transaction List - Final Report'!$D$10:$D$115,'Budget &amp; Fin Report'!AF$9,'Transaction List - Final Report'!$B$10:$B$115,'Budget &amp; Fin Report'!$B66)</f>
        <v>0</v>
      </c>
      <c r="AG66" s="149">
        <f>SUMIFS('Transaction List - Final Report'!$M$10:$M$115,'Transaction List - Final Report'!$D$10:$D$115,'Budget &amp; Fin Report'!AG$9,'Transaction List - Final Report'!$B$10:$B$115,'Budget &amp; Fin Report'!$B66)</f>
        <v>0</v>
      </c>
      <c r="AH66" s="94">
        <f>SUMIFS('Transaction List - Final Report'!$M$10:$M$115,'Transaction List - Final Report'!$D$10:$D$115,'Budget &amp; Fin Report'!AH$9,'Transaction List - Final Report'!$B$10:$B$115,'Budget &amp; Fin Report'!$B66)</f>
        <v>0</v>
      </c>
      <c r="AI66" s="94">
        <f t="shared" si="43"/>
        <v>0</v>
      </c>
      <c r="AJ66" s="193" t="e">
        <f t="shared" si="42"/>
        <v>#DIV/0!</v>
      </c>
    </row>
    <row r="67" spans="2:36" ht="15.75">
      <c r="B67" s="263"/>
      <c r="C67" s="264" t="s">
        <v>221</v>
      </c>
      <c r="D67" s="47"/>
      <c r="E67" s="47"/>
      <c r="F67" s="47"/>
      <c r="G67" s="47"/>
      <c r="H67" s="47"/>
      <c r="I67" s="153"/>
      <c r="J67" s="140"/>
      <c r="K67" s="346" t="str">
        <f>C67</f>
        <v>C.3 Output 3: XXXXXX</v>
      </c>
      <c r="L67" s="347"/>
      <c r="M67" s="347"/>
      <c r="N67" s="347"/>
      <c r="O67" s="347"/>
      <c r="P67" s="347"/>
      <c r="Q67" s="347"/>
      <c r="R67" s="348"/>
      <c r="T67" s="346" t="str">
        <f>K67</f>
        <v>C.3 Output 3: XXXXXX</v>
      </c>
      <c r="U67" s="347"/>
      <c r="V67" s="347"/>
      <c r="W67" s="347"/>
      <c r="X67" s="347"/>
      <c r="Y67" s="347"/>
      <c r="Z67" s="347"/>
      <c r="AA67" s="348"/>
      <c r="AC67" s="346" t="str">
        <f>T67</f>
        <v>C.3 Output 3: XXXXXX</v>
      </c>
      <c r="AD67" s="347"/>
      <c r="AE67" s="347"/>
      <c r="AF67" s="347"/>
      <c r="AG67" s="347"/>
      <c r="AH67" s="347"/>
      <c r="AI67" s="347"/>
      <c r="AJ67" s="348"/>
    </row>
    <row r="68" spans="2:36" ht="15">
      <c r="B68" s="225" t="s">
        <v>222</v>
      </c>
      <c r="C68" s="226" t="s">
        <v>223</v>
      </c>
      <c r="D68" s="227" t="s">
        <v>157</v>
      </c>
      <c r="E68" s="227">
        <v>2</v>
      </c>
      <c r="F68" s="230">
        <v>1000</v>
      </c>
      <c r="G68" s="227">
        <v>10</v>
      </c>
      <c r="H68" s="229">
        <v>0.3</v>
      </c>
      <c r="I68" s="158">
        <f>E68*F68*G68*H68</f>
        <v>6000</v>
      </c>
      <c r="J68" s="142"/>
      <c r="K68" s="93">
        <f>SUMIFS('Transaction List - Int Report 1'!$M$10:$M$115,'Transaction List - Int Report 1'!$D$10:$D$115,'Budget &amp; Fin Report'!K$9,'Transaction List - Int Report 1'!$B$10:$B$115,'Budget &amp; Fin Report'!$B68)</f>
        <v>0</v>
      </c>
      <c r="L68" s="94">
        <f>SUMIFS('Transaction List - Int Report 1'!$M$10:$M$115,'Transaction List - Int Report 1'!$D$10:$D$115,'Budget &amp; Fin Report'!L$9,'Transaction List - Int Report 1'!$B$10:$B$115,'Budget &amp; Fin Report'!$B68)</f>
        <v>0</v>
      </c>
      <c r="M68" s="149">
        <f>SUMIFS('Transaction List - Int Report 1'!$M$10:$M$115,'Transaction List - Int Report 1'!$D$10:$D$115,'Budget &amp; Fin Report'!M$9,'Transaction List - Int Report 1'!$B$10:$B$115,'Budget &amp; Fin Report'!$B68)</f>
        <v>3500</v>
      </c>
      <c r="N68" s="149">
        <f>SUMIFS('Transaction List - Int Report 1'!$M$10:$M$115,'Transaction List - Int Report 1'!$D$10:$D$115,'Budget &amp; Fin Report'!N$9,'Transaction List - Int Report 1'!$B$10:$B$115,'Budget &amp; Fin Report'!$B68)</f>
        <v>0</v>
      </c>
      <c r="O68" s="149">
        <f>SUMIFS('Transaction List - Int Report 1'!$M$10:$M$115,'Transaction List - Int Report 1'!$D$10:$D$115,'Budget &amp; Fin Report'!O$9,'Transaction List - Int Report 1'!$B$10:$B$115,'Budget &amp; Fin Report'!$B68)</f>
        <v>0</v>
      </c>
      <c r="P68" s="94">
        <f>SUMIFS('Transaction List - Int Report 1'!$M$10:$M$115,'Transaction List - Int Report 1'!$D$10:$D$115,'Budget &amp; Fin Report'!P$9,'Transaction List - Int Report 1'!$B$10:$B$115,'Budget &amp; Fin Report'!$B68)</f>
        <v>0</v>
      </c>
      <c r="Q68" s="94">
        <f>SUM(K68:P68)</f>
        <v>3500</v>
      </c>
      <c r="R68" s="193">
        <f t="shared" ref="R68:R92" si="46">Q68/I68</f>
        <v>0.58333333333333337</v>
      </c>
      <c r="T68" s="93">
        <f>SUMIFS('Transaction List - Int Report 2'!$M$10:$M$115,'Transaction List - Int Report 2'!$D$10:$D$115,'Budget &amp; Fin Report'!T$9,'Transaction List - Int Report 2'!$B$10:$B$115,'Budget &amp; Fin Report'!$B68)</f>
        <v>0</v>
      </c>
      <c r="U68" s="94">
        <f>SUMIFS('Transaction List - Int Report 2'!$M$10:$M$115,'Transaction List - Int Report 2'!$D$10:$D$115,'Budget &amp; Fin Report'!U$9,'Transaction List - Int Report 2'!$B$10:$B$115,'Budget &amp; Fin Report'!$B68)</f>
        <v>0</v>
      </c>
      <c r="V68" s="149">
        <f>SUMIFS('Transaction List - Int Report 2'!$M$10:$M$115,'Transaction List - Int Report 2'!$D$10:$D$115,'Budget &amp; Fin Report'!V$9,'Transaction List - Int Report 2'!$B$10:$B$115,'Budget &amp; Fin Report'!$B68)</f>
        <v>0</v>
      </c>
      <c r="W68" s="149">
        <f>SUMIFS('Transaction List - Int Report 2'!$M$10:$M$115,'Transaction List - Int Report 2'!$D$10:$D$115,'Budget &amp; Fin Report'!W$9,'Transaction List - Int Report 2'!$B$10:$B$115,'Budget &amp; Fin Report'!$B68)</f>
        <v>3500</v>
      </c>
      <c r="X68" s="149">
        <f>SUMIFS('Transaction List - Int Report 2'!$M$10:$M$115,'Transaction List - Int Report 2'!$D$10:$D$115,'Budget &amp; Fin Report'!X$9,'Transaction List - Int Report 2'!$B$10:$B$115,'Budget &amp; Fin Report'!$B68)</f>
        <v>0</v>
      </c>
      <c r="Y68" s="94">
        <f>SUMIFS('Transaction List - Int Report 2'!$M$10:$M$115,'Transaction List - Int Report 2'!$D$10:$D$115,'Budget &amp; Fin Report'!Y$9,'Transaction List - Int Report 2'!$B$10:$B$115,'Budget &amp; Fin Report'!$B68)</f>
        <v>0</v>
      </c>
      <c r="Z68" s="94">
        <f>SUM(T68:Y68)</f>
        <v>3500</v>
      </c>
      <c r="AA68" s="194">
        <f>Z68/I68</f>
        <v>0.58333333333333337</v>
      </c>
      <c r="AC68" s="93">
        <f>SUMIFS('Transaction List - Final Report'!$M$10:$M$115,'Transaction List - Final Report'!$D$10:$D$115,'Budget &amp; Fin Report'!AC$9,'Transaction List - Final Report'!$B$10:$B$115,'Budget &amp; Fin Report'!$B68)</f>
        <v>0</v>
      </c>
      <c r="AD68" s="94">
        <f>SUMIFS('Transaction List - Final Report'!$M$10:$M$115,'Transaction List - Final Report'!$D$10:$D$115,'Budget &amp; Fin Report'!AD$9,'Transaction List - Final Report'!$B$10:$B$115,'Budget &amp; Fin Report'!$B68)</f>
        <v>0</v>
      </c>
      <c r="AE68" s="149">
        <f>SUMIFS('Transaction List - Final Report'!$M$10:$M$115,'Transaction List - Final Report'!$D$10:$D$115,'Budget &amp; Fin Report'!AE$9,'Transaction List - Final Report'!$B$10:$B$115,'Budget &amp; Fin Report'!$B68)</f>
        <v>0</v>
      </c>
      <c r="AF68" s="149">
        <f>SUMIFS('Transaction List - Final Report'!$M$10:$M$115,'Transaction List - Final Report'!$D$10:$D$115,'Budget &amp; Fin Report'!AF$9,'Transaction List - Final Report'!$B$10:$B$115,'Budget &amp; Fin Report'!$B68)</f>
        <v>0</v>
      </c>
      <c r="AG68" s="149">
        <f>SUMIFS('Transaction List - Final Report'!$M$10:$M$115,'Transaction List - Final Report'!$D$10:$D$115,'Budget &amp; Fin Report'!AG$9,'Transaction List - Final Report'!$B$10:$B$115,'Budget &amp; Fin Report'!$B68)</f>
        <v>3500</v>
      </c>
      <c r="AH68" s="94">
        <f>SUMIFS('Transaction List - Final Report'!$M$10:$M$115,'Transaction List - Final Report'!$D$10:$D$115,'Budget &amp; Fin Report'!AH$9,'Transaction List - Final Report'!$B$10:$B$115,'Budget &amp; Fin Report'!$B68)</f>
        <v>0</v>
      </c>
      <c r="AI68" s="94">
        <f>SUM(AC68:AH68)</f>
        <v>3500</v>
      </c>
      <c r="AJ68" s="192">
        <f>AI68/I68</f>
        <v>0.58333333333333337</v>
      </c>
    </row>
    <row r="69" spans="2:36" ht="15">
      <c r="B69" s="225" t="s">
        <v>224</v>
      </c>
      <c r="C69" s="226" t="s">
        <v>225</v>
      </c>
      <c r="D69" s="227" t="s">
        <v>157</v>
      </c>
      <c r="E69" s="227">
        <v>2</v>
      </c>
      <c r="F69" s="230">
        <v>100</v>
      </c>
      <c r="G69" s="227">
        <v>10</v>
      </c>
      <c r="H69" s="229">
        <v>0.3</v>
      </c>
      <c r="I69" s="159">
        <f t="shared" ref="I69:I70" si="47">E69*F69*G69*H69</f>
        <v>600</v>
      </c>
      <c r="J69" s="142"/>
      <c r="K69" s="93">
        <f>SUMIFS('Transaction List - Int Report 1'!$M$10:$M$115,'Transaction List - Int Report 1'!$D$10:$D$115,'Budget &amp; Fin Report'!K$9,'Transaction List - Int Report 1'!$B$10:$B$115,'Budget &amp; Fin Report'!$B69)</f>
        <v>0</v>
      </c>
      <c r="L69" s="94">
        <f>SUMIFS('Transaction List - Int Report 1'!$M$10:$M$115,'Transaction List - Int Report 1'!$D$10:$D$115,'Budget &amp; Fin Report'!L$9,'Transaction List - Int Report 1'!$B$10:$B$115,'Budget &amp; Fin Report'!$B69)</f>
        <v>0</v>
      </c>
      <c r="M69" s="149">
        <f>SUMIFS('Transaction List - Int Report 1'!$M$10:$M$115,'Transaction List - Int Report 1'!$D$10:$D$115,'Budget &amp; Fin Report'!M$9,'Transaction List - Int Report 1'!$B$10:$B$115,'Budget &amp; Fin Report'!$B69)</f>
        <v>0</v>
      </c>
      <c r="N69" s="149">
        <f>SUMIFS('Transaction List - Int Report 1'!$M$10:$M$115,'Transaction List - Int Report 1'!$D$10:$D$115,'Budget &amp; Fin Report'!N$9,'Transaction List - Int Report 1'!$B$10:$B$115,'Budget &amp; Fin Report'!$B69)</f>
        <v>0</v>
      </c>
      <c r="O69" s="149">
        <f>SUMIFS('Transaction List - Int Report 1'!$M$10:$M$115,'Transaction List - Int Report 1'!$D$10:$D$115,'Budget &amp; Fin Report'!O$9,'Transaction List - Int Report 1'!$B$10:$B$115,'Budget &amp; Fin Report'!$B69)</f>
        <v>0</v>
      </c>
      <c r="P69" s="94">
        <f>SUMIFS('Transaction List - Int Report 1'!$M$10:$M$115,'Transaction List - Int Report 1'!$D$10:$D$115,'Budget &amp; Fin Report'!P$9,'Transaction List - Int Report 1'!$B$10:$B$115,'Budget &amp; Fin Report'!$B69)</f>
        <v>0</v>
      </c>
      <c r="Q69" s="94">
        <f t="shared" ref="Q69:Q75" si="48">SUM(K69:P69)</f>
        <v>0</v>
      </c>
      <c r="R69" s="193">
        <f t="shared" si="46"/>
        <v>0</v>
      </c>
      <c r="T69" s="93">
        <f>SUMIFS('Transaction List - Int Report 2'!$M$10:$M$115,'Transaction List - Int Report 2'!$D$10:$D$115,'Budget &amp; Fin Report'!T$9,'Transaction List - Int Report 2'!$B$10:$B$115,'Budget &amp; Fin Report'!$B69)</f>
        <v>0</v>
      </c>
      <c r="U69" s="94">
        <f>SUMIFS('Transaction List - Int Report 2'!$M$10:$M$115,'Transaction List - Int Report 2'!$D$10:$D$115,'Budget &amp; Fin Report'!U$9,'Transaction List - Int Report 2'!$B$10:$B$115,'Budget &amp; Fin Report'!$B69)</f>
        <v>0</v>
      </c>
      <c r="V69" s="149">
        <f>SUMIFS('Transaction List - Int Report 2'!$M$10:$M$115,'Transaction List - Int Report 2'!$D$10:$D$115,'Budget &amp; Fin Report'!V$9,'Transaction List - Int Report 2'!$B$10:$B$115,'Budget &amp; Fin Report'!$B69)</f>
        <v>0</v>
      </c>
      <c r="W69" s="149">
        <f>SUMIFS('Transaction List - Int Report 2'!$M$10:$M$115,'Transaction List - Int Report 2'!$D$10:$D$115,'Budget &amp; Fin Report'!W$9,'Transaction List - Int Report 2'!$B$10:$B$115,'Budget &amp; Fin Report'!$B69)</f>
        <v>0</v>
      </c>
      <c r="X69" s="149">
        <f>SUMIFS('Transaction List - Int Report 2'!$M$10:$M$115,'Transaction List - Int Report 2'!$D$10:$D$115,'Budget &amp; Fin Report'!X$9,'Transaction List - Int Report 2'!$B$10:$B$115,'Budget &amp; Fin Report'!$B69)</f>
        <v>0</v>
      </c>
      <c r="Y69" s="94">
        <f>SUMIFS('Transaction List - Int Report 2'!$M$10:$M$115,'Transaction List - Int Report 2'!$D$10:$D$115,'Budget &amp; Fin Report'!Y$9,'Transaction List - Int Report 2'!$B$10:$B$115,'Budget &amp; Fin Report'!$B69)</f>
        <v>0</v>
      </c>
      <c r="Z69" s="94">
        <f t="shared" ref="Z69:Z75" si="49">SUM(T69:Y69)</f>
        <v>0</v>
      </c>
      <c r="AA69" s="194">
        <f t="shared" ref="AA69:AA79" si="50">Z69/I69</f>
        <v>0</v>
      </c>
      <c r="AC69" s="93">
        <f>SUMIFS('Transaction List - Final Report'!$M$10:$M$115,'Transaction List - Final Report'!$D$10:$D$115,'Budget &amp; Fin Report'!AC$9,'Transaction List - Final Report'!$B$10:$B$115,'Budget &amp; Fin Report'!$B69)</f>
        <v>0</v>
      </c>
      <c r="AD69" s="94">
        <f>SUMIFS('Transaction List - Final Report'!$M$10:$M$115,'Transaction List - Final Report'!$D$10:$D$115,'Budget &amp; Fin Report'!AD$9,'Transaction List - Final Report'!$B$10:$B$115,'Budget &amp; Fin Report'!$B69)</f>
        <v>0</v>
      </c>
      <c r="AE69" s="149">
        <f>SUMIFS('Transaction List - Final Report'!$M$10:$M$115,'Transaction List - Final Report'!$D$10:$D$115,'Budget &amp; Fin Report'!AE$9,'Transaction List - Final Report'!$B$10:$B$115,'Budget &amp; Fin Report'!$B69)</f>
        <v>0</v>
      </c>
      <c r="AF69" s="149">
        <f>SUMIFS('Transaction List - Final Report'!$M$10:$M$115,'Transaction List - Final Report'!$D$10:$D$115,'Budget &amp; Fin Report'!AF$9,'Transaction List - Final Report'!$B$10:$B$115,'Budget &amp; Fin Report'!$B69)</f>
        <v>0</v>
      </c>
      <c r="AG69" s="149">
        <f>SUMIFS('Transaction List - Final Report'!$M$10:$M$115,'Transaction List - Final Report'!$D$10:$D$115,'Budget &amp; Fin Report'!AG$9,'Transaction List - Final Report'!$B$10:$B$115,'Budget &amp; Fin Report'!$B69)</f>
        <v>0</v>
      </c>
      <c r="AH69" s="94">
        <f>SUMIFS('Transaction List - Final Report'!$M$10:$M$115,'Transaction List - Final Report'!$D$10:$D$115,'Budget &amp; Fin Report'!AH$9,'Transaction List - Final Report'!$B$10:$B$115,'Budget &amp; Fin Report'!$B69)</f>
        <v>0</v>
      </c>
      <c r="AI69" s="94">
        <f t="shared" ref="AI69:AI79" si="51">SUM(AC69:AH69)</f>
        <v>0</v>
      </c>
      <c r="AJ69" s="192">
        <f t="shared" ref="AJ69:AJ79" si="52">AI69/I69</f>
        <v>0</v>
      </c>
    </row>
    <row r="70" spans="2:36" ht="15">
      <c r="B70" s="225" t="s">
        <v>226</v>
      </c>
      <c r="C70" s="226"/>
      <c r="D70" s="227"/>
      <c r="E70" s="227"/>
      <c r="F70" s="230"/>
      <c r="G70" s="227"/>
      <c r="H70" s="229"/>
      <c r="I70" s="159">
        <f t="shared" si="47"/>
        <v>0</v>
      </c>
      <c r="J70" s="142"/>
      <c r="K70" s="93">
        <f>SUMIFS('Transaction List - Int Report 1'!$M$10:$M$115,'Transaction List - Int Report 1'!$D$10:$D$115,'Budget &amp; Fin Report'!K$9,'Transaction List - Int Report 1'!$B$10:$B$115,'Budget &amp; Fin Report'!$B70)</f>
        <v>0</v>
      </c>
      <c r="L70" s="94">
        <f>SUMIFS('Transaction List - Int Report 1'!$M$10:$M$115,'Transaction List - Int Report 1'!$D$10:$D$115,'Budget &amp; Fin Report'!L$9,'Transaction List - Int Report 1'!$B$10:$B$115,'Budget &amp; Fin Report'!$B70)</f>
        <v>0</v>
      </c>
      <c r="M70" s="149">
        <f>SUMIFS('Transaction List - Int Report 1'!$M$10:$M$115,'Transaction List - Int Report 1'!$D$10:$D$115,'Budget &amp; Fin Report'!M$9,'Transaction List - Int Report 1'!$B$10:$B$115,'Budget &amp; Fin Report'!$B70)</f>
        <v>0</v>
      </c>
      <c r="N70" s="149">
        <f>SUMIFS('Transaction List - Int Report 1'!$M$10:$M$115,'Transaction List - Int Report 1'!$D$10:$D$115,'Budget &amp; Fin Report'!N$9,'Transaction List - Int Report 1'!$B$10:$B$115,'Budget &amp; Fin Report'!$B70)</f>
        <v>0</v>
      </c>
      <c r="O70" s="149">
        <f>SUMIFS('Transaction List - Int Report 1'!$M$10:$M$115,'Transaction List - Int Report 1'!$D$10:$D$115,'Budget &amp; Fin Report'!O$9,'Transaction List - Int Report 1'!$B$10:$B$115,'Budget &amp; Fin Report'!$B70)</f>
        <v>0</v>
      </c>
      <c r="P70" s="94">
        <f>SUMIFS('Transaction List - Int Report 1'!$M$10:$M$115,'Transaction List - Int Report 1'!$D$10:$D$115,'Budget &amp; Fin Report'!P$9,'Transaction List - Int Report 1'!$B$10:$B$115,'Budget &amp; Fin Report'!$B70)</f>
        <v>0</v>
      </c>
      <c r="Q70" s="94">
        <f t="shared" si="48"/>
        <v>0</v>
      </c>
      <c r="R70" s="193" t="e">
        <f t="shared" si="46"/>
        <v>#DIV/0!</v>
      </c>
      <c r="T70" s="93">
        <f>SUMIFS('Transaction List - Int Report 2'!$M$10:$M$115,'Transaction List - Int Report 2'!$D$10:$D$115,'Budget &amp; Fin Report'!T$9,'Transaction List - Int Report 2'!$B$10:$B$115,'Budget &amp; Fin Report'!$B70)</f>
        <v>0</v>
      </c>
      <c r="U70" s="94">
        <f>SUMIFS('Transaction List - Int Report 2'!$M$10:$M$115,'Transaction List - Int Report 2'!$D$10:$D$115,'Budget &amp; Fin Report'!U$9,'Transaction List - Int Report 2'!$B$10:$B$115,'Budget &amp; Fin Report'!$B70)</f>
        <v>0</v>
      </c>
      <c r="V70" s="149">
        <f>SUMIFS('Transaction List - Int Report 2'!$M$10:$M$115,'Transaction List - Int Report 2'!$D$10:$D$115,'Budget &amp; Fin Report'!V$9,'Transaction List - Int Report 2'!$B$10:$B$115,'Budget &amp; Fin Report'!$B70)</f>
        <v>0</v>
      </c>
      <c r="W70" s="149">
        <f>SUMIFS('Transaction List - Int Report 2'!$M$10:$M$115,'Transaction List - Int Report 2'!$D$10:$D$115,'Budget &amp; Fin Report'!W$9,'Transaction List - Int Report 2'!$B$10:$B$115,'Budget &amp; Fin Report'!$B70)</f>
        <v>0</v>
      </c>
      <c r="X70" s="149">
        <f>SUMIFS('Transaction List - Int Report 2'!$M$10:$M$115,'Transaction List - Int Report 2'!$D$10:$D$115,'Budget &amp; Fin Report'!X$9,'Transaction List - Int Report 2'!$B$10:$B$115,'Budget &amp; Fin Report'!$B70)</f>
        <v>0</v>
      </c>
      <c r="Y70" s="94">
        <f>SUMIFS('Transaction List - Int Report 2'!$M$10:$M$115,'Transaction List - Int Report 2'!$D$10:$D$115,'Budget &amp; Fin Report'!Y$9,'Transaction List - Int Report 2'!$B$10:$B$115,'Budget &amp; Fin Report'!$B70)</f>
        <v>0</v>
      </c>
      <c r="Z70" s="94">
        <f t="shared" si="49"/>
        <v>0</v>
      </c>
      <c r="AA70" s="194" t="e">
        <f t="shared" si="50"/>
        <v>#DIV/0!</v>
      </c>
      <c r="AC70" s="93">
        <f>SUMIFS('Transaction List - Final Report'!$M$10:$M$115,'Transaction List - Final Report'!$D$10:$D$115,'Budget &amp; Fin Report'!AC$9,'Transaction List - Final Report'!$B$10:$B$115,'Budget &amp; Fin Report'!$B70)</f>
        <v>0</v>
      </c>
      <c r="AD70" s="94">
        <f>SUMIFS('Transaction List - Final Report'!$M$10:$M$115,'Transaction List - Final Report'!$D$10:$D$115,'Budget &amp; Fin Report'!AD$9,'Transaction List - Final Report'!$B$10:$B$115,'Budget &amp; Fin Report'!$B70)</f>
        <v>0</v>
      </c>
      <c r="AE70" s="149">
        <f>SUMIFS('Transaction List - Final Report'!$M$10:$M$115,'Transaction List - Final Report'!$D$10:$D$115,'Budget &amp; Fin Report'!AE$9,'Transaction List - Final Report'!$B$10:$B$115,'Budget &amp; Fin Report'!$B70)</f>
        <v>0</v>
      </c>
      <c r="AF70" s="149">
        <f>SUMIFS('Transaction List - Final Report'!$M$10:$M$115,'Transaction List - Final Report'!$D$10:$D$115,'Budget &amp; Fin Report'!AF$9,'Transaction List - Final Report'!$B$10:$B$115,'Budget &amp; Fin Report'!$B70)</f>
        <v>0</v>
      </c>
      <c r="AG70" s="149">
        <f>SUMIFS('Transaction List - Final Report'!$M$10:$M$115,'Transaction List - Final Report'!$D$10:$D$115,'Budget &amp; Fin Report'!AG$9,'Transaction List - Final Report'!$B$10:$B$115,'Budget &amp; Fin Report'!$B70)</f>
        <v>0</v>
      </c>
      <c r="AH70" s="94">
        <f>SUMIFS('Transaction List - Final Report'!$M$10:$M$115,'Transaction List - Final Report'!$D$10:$D$115,'Budget &amp; Fin Report'!AH$9,'Transaction List - Final Report'!$B$10:$B$115,'Budget &amp; Fin Report'!$B70)</f>
        <v>0</v>
      </c>
      <c r="AI70" s="94">
        <f t="shared" si="51"/>
        <v>0</v>
      </c>
      <c r="AJ70" s="192" t="e">
        <f t="shared" si="52"/>
        <v>#DIV/0!</v>
      </c>
    </row>
    <row r="71" spans="2:36" ht="15">
      <c r="B71" s="225" t="s">
        <v>227</v>
      </c>
      <c r="C71" s="226"/>
      <c r="D71" s="227"/>
      <c r="E71" s="227"/>
      <c r="F71" s="230"/>
      <c r="G71" s="227"/>
      <c r="H71" s="229"/>
      <c r="I71" s="158">
        <f>E71*F71*G71*H71</f>
        <v>0</v>
      </c>
      <c r="J71" s="142"/>
      <c r="K71" s="93">
        <f>SUMIFS('Transaction List - Int Report 1'!$M$10:$M$115,'Transaction List - Int Report 1'!$D$10:$D$115,'Budget &amp; Fin Report'!K$9,'Transaction List - Int Report 1'!$B$10:$B$115,'Budget &amp; Fin Report'!$B71)</f>
        <v>0</v>
      </c>
      <c r="L71" s="94">
        <f>SUMIFS('Transaction List - Int Report 1'!$M$10:$M$115,'Transaction List - Int Report 1'!$D$10:$D$115,'Budget &amp; Fin Report'!L$9,'Transaction List - Int Report 1'!$B$10:$B$115,'Budget &amp; Fin Report'!$B71)</f>
        <v>0</v>
      </c>
      <c r="M71" s="149">
        <f>SUMIFS('Transaction List - Int Report 1'!$M$10:$M$115,'Transaction List - Int Report 1'!$D$10:$D$115,'Budget &amp; Fin Report'!M$9,'Transaction List - Int Report 1'!$B$10:$B$115,'Budget &amp; Fin Report'!$B71)</f>
        <v>0</v>
      </c>
      <c r="N71" s="149">
        <f>SUMIFS('Transaction List - Int Report 1'!$M$10:$M$115,'Transaction List - Int Report 1'!$D$10:$D$115,'Budget &amp; Fin Report'!N$9,'Transaction List - Int Report 1'!$B$10:$B$115,'Budget &amp; Fin Report'!$B71)</f>
        <v>0</v>
      </c>
      <c r="O71" s="149">
        <f>SUMIFS('Transaction List - Int Report 1'!$M$10:$M$115,'Transaction List - Int Report 1'!$D$10:$D$115,'Budget &amp; Fin Report'!O$9,'Transaction List - Int Report 1'!$B$10:$B$115,'Budget &amp; Fin Report'!$B71)</f>
        <v>0</v>
      </c>
      <c r="P71" s="94">
        <f>SUMIFS('Transaction List - Int Report 1'!$M$10:$M$115,'Transaction List - Int Report 1'!$D$10:$D$115,'Budget &amp; Fin Report'!P$9,'Transaction List - Int Report 1'!$B$10:$B$115,'Budget &amp; Fin Report'!$B71)</f>
        <v>0</v>
      </c>
      <c r="Q71" s="94">
        <f t="shared" si="48"/>
        <v>0</v>
      </c>
      <c r="R71" s="193" t="e">
        <f t="shared" si="46"/>
        <v>#DIV/0!</v>
      </c>
      <c r="T71" s="93">
        <f>SUMIFS('Transaction List - Int Report 2'!$M$10:$M$115,'Transaction List - Int Report 2'!$D$10:$D$115,'Budget &amp; Fin Report'!T$9,'Transaction List - Int Report 2'!$B$10:$B$115,'Budget &amp; Fin Report'!$B71)</f>
        <v>0</v>
      </c>
      <c r="U71" s="94">
        <f>SUMIFS('Transaction List - Int Report 2'!$M$10:$M$115,'Transaction List - Int Report 2'!$D$10:$D$115,'Budget &amp; Fin Report'!U$9,'Transaction List - Int Report 2'!$B$10:$B$115,'Budget &amp; Fin Report'!$B71)</f>
        <v>0</v>
      </c>
      <c r="V71" s="149">
        <f>SUMIFS('Transaction List - Int Report 2'!$M$10:$M$115,'Transaction List - Int Report 2'!$D$10:$D$115,'Budget &amp; Fin Report'!V$9,'Transaction List - Int Report 2'!$B$10:$B$115,'Budget &amp; Fin Report'!$B71)</f>
        <v>0</v>
      </c>
      <c r="W71" s="149">
        <f>SUMIFS('Transaction List - Int Report 2'!$M$10:$M$115,'Transaction List - Int Report 2'!$D$10:$D$115,'Budget &amp; Fin Report'!W$9,'Transaction List - Int Report 2'!$B$10:$B$115,'Budget &amp; Fin Report'!$B71)</f>
        <v>0</v>
      </c>
      <c r="X71" s="149">
        <f>SUMIFS('Transaction List - Int Report 2'!$M$10:$M$115,'Transaction List - Int Report 2'!$D$10:$D$115,'Budget &amp; Fin Report'!X$9,'Transaction List - Int Report 2'!$B$10:$B$115,'Budget &amp; Fin Report'!$B71)</f>
        <v>0</v>
      </c>
      <c r="Y71" s="94">
        <f>SUMIFS('Transaction List - Int Report 2'!$M$10:$M$115,'Transaction List - Int Report 2'!$D$10:$D$115,'Budget &amp; Fin Report'!Y$9,'Transaction List - Int Report 2'!$B$10:$B$115,'Budget &amp; Fin Report'!$B71)</f>
        <v>0</v>
      </c>
      <c r="Z71" s="94">
        <f t="shared" si="49"/>
        <v>0</v>
      </c>
      <c r="AA71" s="194" t="e">
        <f t="shared" si="50"/>
        <v>#DIV/0!</v>
      </c>
      <c r="AC71" s="93">
        <f>SUMIFS('Transaction List - Final Report'!$M$10:$M$115,'Transaction List - Final Report'!$D$10:$D$115,'Budget &amp; Fin Report'!AC$9,'Transaction List - Final Report'!$B$10:$B$115,'Budget &amp; Fin Report'!$B71)</f>
        <v>0</v>
      </c>
      <c r="AD71" s="94">
        <f>SUMIFS('Transaction List - Final Report'!$M$10:$M$115,'Transaction List - Final Report'!$D$10:$D$115,'Budget &amp; Fin Report'!AD$9,'Transaction List - Final Report'!$B$10:$B$115,'Budget &amp; Fin Report'!$B71)</f>
        <v>0</v>
      </c>
      <c r="AE71" s="149">
        <f>SUMIFS('Transaction List - Final Report'!$M$10:$M$115,'Transaction List - Final Report'!$D$10:$D$115,'Budget &amp; Fin Report'!AE$9,'Transaction List - Final Report'!$B$10:$B$115,'Budget &amp; Fin Report'!$B71)</f>
        <v>0</v>
      </c>
      <c r="AF71" s="149">
        <f>SUMIFS('Transaction List - Final Report'!$M$10:$M$115,'Transaction List - Final Report'!$D$10:$D$115,'Budget &amp; Fin Report'!AF$9,'Transaction List - Final Report'!$B$10:$B$115,'Budget &amp; Fin Report'!$B71)</f>
        <v>0</v>
      </c>
      <c r="AG71" s="149">
        <f>SUMIFS('Transaction List - Final Report'!$M$10:$M$115,'Transaction List - Final Report'!$D$10:$D$115,'Budget &amp; Fin Report'!AG$9,'Transaction List - Final Report'!$B$10:$B$115,'Budget &amp; Fin Report'!$B71)</f>
        <v>0</v>
      </c>
      <c r="AH71" s="94">
        <f>SUMIFS('Transaction List - Final Report'!$M$10:$M$115,'Transaction List - Final Report'!$D$10:$D$115,'Budget &amp; Fin Report'!AH$9,'Transaction List - Final Report'!$B$10:$B$115,'Budget &amp; Fin Report'!$B71)</f>
        <v>0</v>
      </c>
      <c r="AI71" s="94">
        <f t="shared" si="51"/>
        <v>0</v>
      </c>
      <c r="AJ71" s="194" t="e">
        <f t="shared" si="52"/>
        <v>#DIV/0!</v>
      </c>
    </row>
    <row r="72" spans="2:36" ht="15">
      <c r="B72" s="225" t="s">
        <v>228</v>
      </c>
      <c r="C72" s="226"/>
      <c r="D72" s="227"/>
      <c r="E72" s="227"/>
      <c r="F72" s="230"/>
      <c r="G72" s="227"/>
      <c r="H72" s="229"/>
      <c r="I72" s="159">
        <f t="shared" ref="I72:I73" si="53">E72*F72*G72*H72</f>
        <v>0</v>
      </c>
      <c r="J72" s="142"/>
      <c r="K72" s="93">
        <f>SUMIFS('Transaction List - Int Report 1'!$M$10:$M$115,'Transaction List - Int Report 1'!$D$10:$D$115,'Budget &amp; Fin Report'!K$9,'Transaction List - Int Report 1'!$B$10:$B$115,'Budget &amp; Fin Report'!$B72)</f>
        <v>0</v>
      </c>
      <c r="L72" s="94">
        <f>SUMIFS('Transaction List - Int Report 1'!$M$10:$M$115,'Transaction List - Int Report 1'!$D$10:$D$115,'Budget &amp; Fin Report'!L$9,'Transaction List - Int Report 1'!$B$10:$B$115,'Budget &amp; Fin Report'!$B72)</f>
        <v>0</v>
      </c>
      <c r="M72" s="149">
        <f>SUMIFS('Transaction List - Int Report 1'!$M$10:$M$115,'Transaction List - Int Report 1'!$D$10:$D$115,'Budget &amp; Fin Report'!M$9,'Transaction List - Int Report 1'!$B$10:$B$115,'Budget &amp; Fin Report'!$B72)</f>
        <v>0</v>
      </c>
      <c r="N72" s="149">
        <f>SUMIFS('Transaction List - Int Report 1'!$M$10:$M$115,'Transaction List - Int Report 1'!$D$10:$D$115,'Budget &amp; Fin Report'!N$9,'Transaction List - Int Report 1'!$B$10:$B$115,'Budget &amp; Fin Report'!$B72)</f>
        <v>0</v>
      </c>
      <c r="O72" s="149">
        <f>SUMIFS('Transaction List - Int Report 1'!$M$10:$M$115,'Transaction List - Int Report 1'!$D$10:$D$115,'Budget &amp; Fin Report'!O$9,'Transaction List - Int Report 1'!$B$10:$B$115,'Budget &amp; Fin Report'!$B72)</f>
        <v>0</v>
      </c>
      <c r="P72" s="94">
        <f>SUMIFS('Transaction List - Int Report 1'!$M$10:$M$115,'Transaction List - Int Report 1'!$D$10:$D$115,'Budget &amp; Fin Report'!P$9,'Transaction List - Int Report 1'!$B$10:$B$115,'Budget &amp; Fin Report'!$B72)</f>
        <v>0</v>
      </c>
      <c r="Q72" s="94">
        <f t="shared" si="48"/>
        <v>0</v>
      </c>
      <c r="R72" s="193" t="e">
        <f t="shared" si="46"/>
        <v>#DIV/0!</v>
      </c>
      <c r="T72" s="93">
        <f>SUMIFS('Transaction List - Int Report 2'!$M$10:$M$115,'Transaction List - Int Report 2'!$D$10:$D$115,'Budget &amp; Fin Report'!T$9,'Transaction List - Int Report 2'!$B$10:$B$115,'Budget &amp; Fin Report'!$B72)</f>
        <v>0</v>
      </c>
      <c r="U72" s="94">
        <f>SUMIFS('Transaction List - Int Report 2'!$M$10:$M$115,'Transaction List - Int Report 2'!$D$10:$D$115,'Budget &amp; Fin Report'!U$9,'Transaction List - Int Report 2'!$B$10:$B$115,'Budget &amp; Fin Report'!$B72)</f>
        <v>0</v>
      </c>
      <c r="V72" s="149">
        <f>SUMIFS('Transaction List - Int Report 2'!$M$10:$M$115,'Transaction List - Int Report 2'!$D$10:$D$115,'Budget &amp; Fin Report'!V$9,'Transaction List - Int Report 2'!$B$10:$B$115,'Budget &amp; Fin Report'!$B72)</f>
        <v>0</v>
      </c>
      <c r="W72" s="149">
        <f>SUMIFS('Transaction List - Int Report 2'!$M$10:$M$115,'Transaction List - Int Report 2'!$D$10:$D$115,'Budget &amp; Fin Report'!W$9,'Transaction List - Int Report 2'!$B$10:$B$115,'Budget &amp; Fin Report'!$B72)</f>
        <v>0</v>
      </c>
      <c r="X72" s="149">
        <f>SUMIFS('Transaction List - Int Report 2'!$M$10:$M$115,'Transaction List - Int Report 2'!$D$10:$D$115,'Budget &amp; Fin Report'!X$9,'Transaction List - Int Report 2'!$B$10:$B$115,'Budget &amp; Fin Report'!$B72)</f>
        <v>0</v>
      </c>
      <c r="Y72" s="94">
        <f>SUMIFS('Transaction List - Int Report 2'!$M$10:$M$115,'Transaction List - Int Report 2'!$D$10:$D$115,'Budget &amp; Fin Report'!Y$9,'Transaction List - Int Report 2'!$B$10:$B$115,'Budget &amp; Fin Report'!$B72)</f>
        <v>0</v>
      </c>
      <c r="Z72" s="94">
        <f t="shared" si="49"/>
        <v>0</v>
      </c>
      <c r="AA72" s="194" t="e">
        <f t="shared" si="50"/>
        <v>#DIV/0!</v>
      </c>
      <c r="AC72" s="93">
        <f>SUMIFS('Transaction List - Final Report'!$M$10:$M$115,'Transaction List - Final Report'!$D$10:$D$115,'Budget &amp; Fin Report'!AC$9,'Transaction List - Final Report'!$B$10:$B$115,'Budget &amp; Fin Report'!$B72)</f>
        <v>0</v>
      </c>
      <c r="AD72" s="94">
        <f>SUMIFS('Transaction List - Final Report'!$M$10:$M$115,'Transaction List - Final Report'!$D$10:$D$115,'Budget &amp; Fin Report'!AD$9,'Transaction List - Final Report'!$B$10:$B$115,'Budget &amp; Fin Report'!$B72)</f>
        <v>0</v>
      </c>
      <c r="AE72" s="149">
        <f>SUMIFS('Transaction List - Final Report'!$M$10:$M$115,'Transaction List - Final Report'!$D$10:$D$115,'Budget &amp; Fin Report'!AE$9,'Transaction List - Final Report'!$B$10:$B$115,'Budget &amp; Fin Report'!$B72)</f>
        <v>0</v>
      </c>
      <c r="AF72" s="149">
        <f>SUMIFS('Transaction List - Final Report'!$M$10:$M$115,'Transaction List - Final Report'!$D$10:$D$115,'Budget &amp; Fin Report'!AF$9,'Transaction List - Final Report'!$B$10:$B$115,'Budget &amp; Fin Report'!$B72)</f>
        <v>0</v>
      </c>
      <c r="AG72" s="149">
        <f>SUMIFS('Transaction List - Final Report'!$M$10:$M$115,'Transaction List - Final Report'!$D$10:$D$115,'Budget &amp; Fin Report'!AG$9,'Transaction List - Final Report'!$B$10:$B$115,'Budget &amp; Fin Report'!$B72)</f>
        <v>0</v>
      </c>
      <c r="AH72" s="94">
        <f>SUMIFS('Transaction List - Final Report'!$M$10:$M$115,'Transaction List - Final Report'!$D$10:$D$115,'Budget &amp; Fin Report'!AH$9,'Transaction List - Final Report'!$B$10:$B$115,'Budget &amp; Fin Report'!$B72)</f>
        <v>0</v>
      </c>
      <c r="AI72" s="94">
        <f t="shared" si="51"/>
        <v>0</v>
      </c>
      <c r="AJ72" s="194" t="e">
        <f t="shared" si="52"/>
        <v>#DIV/0!</v>
      </c>
    </row>
    <row r="73" spans="2:36" ht="15">
      <c r="B73" s="225" t="s">
        <v>229</v>
      </c>
      <c r="C73" s="226"/>
      <c r="D73" s="227"/>
      <c r="E73" s="227"/>
      <c r="F73" s="230"/>
      <c r="G73" s="227"/>
      <c r="H73" s="229"/>
      <c r="I73" s="159">
        <f t="shared" si="53"/>
        <v>0</v>
      </c>
      <c r="J73" s="142"/>
      <c r="K73" s="93">
        <f>SUMIFS('Transaction List - Int Report 1'!$M$10:$M$115,'Transaction List - Int Report 1'!$D$10:$D$115,'Budget &amp; Fin Report'!K$9,'Transaction List - Int Report 1'!$B$10:$B$115,'Budget &amp; Fin Report'!$B73)</f>
        <v>0</v>
      </c>
      <c r="L73" s="94">
        <f>SUMIFS('Transaction List - Int Report 1'!$M$10:$M$115,'Transaction List - Int Report 1'!$D$10:$D$115,'Budget &amp; Fin Report'!L$9,'Transaction List - Int Report 1'!$B$10:$B$115,'Budget &amp; Fin Report'!$B73)</f>
        <v>0</v>
      </c>
      <c r="M73" s="149">
        <f>SUMIFS('Transaction List - Int Report 1'!$M$10:$M$115,'Transaction List - Int Report 1'!$D$10:$D$115,'Budget &amp; Fin Report'!M$9,'Transaction List - Int Report 1'!$B$10:$B$115,'Budget &amp; Fin Report'!$B73)</f>
        <v>0</v>
      </c>
      <c r="N73" s="149">
        <f>SUMIFS('Transaction List - Int Report 1'!$M$10:$M$115,'Transaction List - Int Report 1'!$D$10:$D$115,'Budget &amp; Fin Report'!N$9,'Transaction List - Int Report 1'!$B$10:$B$115,'Budget &amp; Fin Report'!$B73)</f>
        <v>0</v>
      </c>
      <c r="O73" s="149">
        <f>SUMIFS('Transaction List - Int Report 1'!$M$10:$M$115,'Transaction List - Int Report 1'!$D$10:$D$115,'Budget &amp; Fin Report'!O$9,'Transaction List - Int Report 1'!$B$10:$B$115,'Budget &amp; Fin Report'!$B73)</f>
        <v>0</v>
      </c>
      <c r="P73" s="94">
        <f>SUMIFS('Transaction List - Int Report 1'!$M$10:$M$115,'Transaction List - Int Report 1'!$D$10:$D$115,'Budget &amp; Fin Report'!P$9,'Transaction List - Int Report 1'!$B$10:$B$115,'Budget &amp; Fin Report'!$B73)</f>
        <v>0</v>
      </c>
      <c r="Q73" s="94">
        <f t="shared" si="48"/>
        <v>0</v>
      </c>
      <c r="R73" s="193" t="e">
        <f t="shared" si="46"/>
        <v>#DIV/0!</v>
      </c>
      <c r="T73" s="93">
        <f>SUMIFS('Transaction List - Int Report 2'!$M$10:$M$115,'Transaction List - Int Report 2'!$D$10:$D$115,'Budget &amp; Fin Report'!T$9,'Transaction List - Int Report 2'!$B$10:$B$115,'Budget &amp; Fin Report'!$B73)</f>
        <v>0</v>
      </c>
      <c r="U73" s="94">
        <f>SUMIFS('Transaction List - Int Report 2'!$M$10:$M$115,'Transaction List - Int Report 2'!$D$10:$D$115,'Budget &amp; Fin Report'!U$9,'Transaction List - Int Report 2'!$B$10:$B$115,'Budget &amp; Fin Report'!$B73)</f>
        <v>0</v>
      </c>
      <c r="V73" s="149">
        <f>SUMIFS('Transaction List - Int Report 2'!$M$10:$M$115,'Transaction List - Int Report 2'!$D$10:$D$115,'Budget &amp; Fin Report'!V$9,'Transaction List - Int Report 2'!$B$10:$B$115,'Budget &amp; Fin Report'!$B73)</f>
        <v>0</v>
      </c>
      <c r="W73" s="149">
        <f>SUMIFS('Transaction List - Int Report 2'!$M$10:$M$115,'Transaction List - Int Report 2'!$D$10:$D$115,'Budget &amp; Fin Report'!W$9,'Transaction List - Int Report 2'!$B$10:$B$115,'Budget &amp; Fin Report'!$B73)</f>
        <v>0</v>
      </c>
      <c r="X73" s="149">
        <f>SUMIFS('Transaction List - Int Report 2'!$M$10:$M$115,'Transaction List - Int Report 2'!$D$10:$D$115,'Budget &amp; Fin Report'!X$9,'Transaction List - Int Report 2'!$B$10:$B$115,'Budget &amp; Fin Report'!$B73)</f>
        <v>0</v>
      </c>
      <c r="Y73" s="94">
        <f>SUMIFS('Transaction List - Int Report 2'!$M$10:$M$115,'Transaction List - Int Report 2'!$D$10:$D$115,'Budget &amp; Fin Report'!Y$9,'Transaction List - Int Report 2'!$B$10:$B$115,'Budget &amp; Fin Report'!$B73)</f>
        <v>0</v>
      </c>
      <c r="Z73" s="94">
        <f t="shared" si="49"/>
        <v>0</v>
      </c>
      <c r="AA73" s="194" t="e">
        <f t="shared" si="50"/>
        <v>#DIV/0!</v>
      </c>
      <c r="AC73" s="93">
        <f>SUMIFS('Transaction List - Final Report'!$M$10:$M$115,'Transaction List - Final Report'!$D$10:$D$115,'Budget &amp; Fin Report'!AC$9,'Transaction List - Final Report'!$B$10:$B$115,'Budget &amp; Fin Report'!$B73)</f>
        <v>0</v>
      </c>
      <c r="AD73" s="94">
        <f>SUMIFS('Transaction List - Final Report'!$M$10:$M$115,'Transaction List - Final Report'!$D$10:$D$115,'Budget &amp; Fin Report'!AD$9,'Transaction List - Final Report'!$B$10:$B$115,'Budget &amp; Fin Report'!$B73)</f>
        <v>0</v>
      </c>
      <c r="AE73" s="149">
        <f>SUMIFS('Transaction List - Final Report'!$M$10:$M$115,'Transaction List - Final Report'!$D$10:$D$115,'Budget &amp; Fin Report'!AE$9,'Transaction List - Final Report'!$B$10:$B$115,'Budget &amp; Fin Report'!$B73)</f>
        <v>0</v>
      </c>
      <c r="AF73" s="149">
        <f>SUMIFS('Transaction List - Final Report'!$M$10:$M$115,'Transaction List - Final Report'!$D$10:$D$115,'Budget &amp; Fin Report'!AF$9,'Transaction List - Final Report'!$B$10:$B$115,'Budget &amp; Fin Report'!$B73)</f>
        <v>0</v>
      </c>
      <c r="AG73" s="149">
        <f>SUMIFS('Transaction List - Final Report'!$M$10:$M$115,'Transaction List - Final Report'!$D$10:$D$115,'Budget &amp; Fin Report'!AG$9,'Transaction List - Final Report'!$B$10:$B$115,'Budget &amp; Fin Report'!$B73)</f>
        <v>0</v>
      </c>
      <c r="AH73" s="94">
        <f>SUMIFS('Transaction List - Final Report'!$M$10:$M$115,'Transaction List - Final Report'!$D$10:$D$115,'Budget &amp; Fin Report'!AH$9,'Transaction List - Final Report'!$B$10:$B$115,'Budget &amp; Fin Report'!$B73)</f>
        <v>0</v>
      </c>
      <c r="AI73" s="94">
        <f t="shared" si="51"/>
        <v>0</v>
      </c>
      <c r="AJ73" s="194" t="e">
        <f t="shared" si="52"/>
        <v>#DIV/0!</v>
      </c>
    </row>
    <row r="74" spans="2:36" ht="15">
      <c r="B74" s="225" t="s">
        <v>230</v>
      </c>
      <c r="C74" s="226"/>
      <c r="D74" s="227"/>
      <c r="E74" s="227"/>
      <c r="F74" s="230"/>
      <c r="G74" s="227"/>
      <c r="H74" s="229"/>
      <c r="I74" s="158">
        <f>E74*F74*G74*H74</f>
        <v>0</v>
      </c>
      <c r="J74" s="142"/>
      <c r="K74" s="93">
        <f>SUMIFS('Transaction List - Int Report 1'!$M$10:$M$115,'Transaction List - Int Report 1'!$D$10:$D$115,'Budget &amp; Fin Report'!K$9,'Transaction List - Int Report 1'!$B$10:$B$115,'Budget &amp; Fin Report'!$B74)</f>
        <v>0</v>
      </c>
      <c r="L74" s="94">
        <f>SUMIFS('Transaction List - Int Report 1'!$M$10:$M$115,'Transaction List - Int Report 1'!$D$10:$D$115,'Budget &amp; Fin Report'!L$9,'Transaction List - Int Report 1'!$B$10:$B$115,'Budget &amp; Fin Report'!$B74)</f>
        <v>0</v>
      </c>
      <c r="M74" s="149">
        <f>SUMIFS('Transaction List - Int Report 1'!$M$10:$M$115,'Transaction List - Int Report 1'!$D$10:$D$115,'Budget &amp; Fin Report'!M$9,'Transaction List - Int Report 1'!$B$10:$B$115,'Budget &amp; Fin Report'!$B74)</f>
        <v>0</v>
      </c>
      <c r="N74" s="149">
        <f>SUMIFS('Transaction List - Int Report 1'!$M$10:$M$115,'Transaction List - Int Report 1'!$D$10:$D$115,'Budget &amp; Fin Report'!N$9,'Transaction List - Int Report 1'!$B$10:$B$115,'Budget &amp; Fin Report'!$B74)</f>
        <v>0</v>
      </c>
      <c r="O74" s="149">
        <f>SUMIFS('Transaction List - Int Report 1'!$M$10:$M$115,'Transaction List - Int Report 1'!$D$10:$D$115,'Budget &amp; Fin Report'!O$9,'Transaction List - Int Report 1'!$B$10:$B$115,'Budget &amp; Fin Report'!$B74)</f>
        <v>0</v>
      </c>
      <c r="P74" s="94">
        <f>SUMIFS('Transaction List - Int Report 1'!$M$10:$M$115,'Transaction List - Int Report 1'!$D$10:$D$115,'Budget &amp; Fin Report'!P$9,'Transaction List - Int Report 1'!$B$10:$B$115,'Budget &amp; Fin Report'!$B74)</f>
        <v>0</v>
      </c>
      <c r="Q74" s="94">
        <f t="shared" si="48"/>
        <v>0</v>
      </c>
      <c r="R74" s="193" t="e">
        <f t="shared" si="46"/>
        <v>#DIV/0!</v>
      </c>
      <c r="T74" s="93">
        <f>SUMIFS('Transaction List - Int Report 2'!$M$10:$M$115,'Transaction List - Int Report 2'!$D$10:$D$115,'Budget &amp; Fin Report'!T$9,'Transaction List - Int Report 2'!$B$10:$B$115,'Budget &amp; Fin Report'!$B74)</f>
        <v>0</v>
      </c>
      <c r="U74" s="94">
        <f>SUMIFS('Transaction List - Int Report 2'!$M$10:$M$115,'Transaction List - Int Report 2'!$D$10:$D$115,'Budget &amp; Fin Report'!U$9,'Transaction List - Int Report 2'!$B$10:$B$115,'Budget &amp; Fin Report'!$B74)</f>
        <v>0</v>
      </c>
      <c r="V74" s="149">
        <f>SUMIFS('Transaction List - Int Report 2'!$M$10:$M$115,'Transaction List - Int Report 2'!$D$10:$D$115,'Budget &amp; Fin Report'!V$9,'Transaction List - Int Report 2'!$B$10:$B$115,'Budget &amp; Fin Report'!$B74)</f>
        <v>0</v>
      </c>
      <c r="W74" s="149">
        <f>SUMIFS('Transaction List - Int Report 2'!$M$10:$M$115,'Transaction List - Int Report 2'!$D$10:$D$115,'Budget &amp; Fin Report'!W$9,'Transaction List - Int Report 2'!$B$10:$B$115,'Budget &amp; Fin Report'!$B74)</f>
        <v>0</v>
      </c>
      <c r="X74" s="149">
        <f>SUMIFS('Transaction List - Int Report 2'!$M$10:$M$115,'Transaction List - Int Report 2'!$D$10:$D$115,'Budget &amp; Fin Report'!X$9,'Transaction List - Int Report 2'!$B$10:$B$115,'Budget &amp; Fin Report'!$B74)</f>
        <v>0</v>
      </c>
      <c r="Y74" s="94">
        <f>SUMIFS('Transaction List - Int Report 2'!$M$10:$M$115,'Transaction List - Int Report 2'!$D$10:$D$115,'Budget &amp; Fin Report'!Y$9,'Transaction List - Int Report 2'!$B$10:$B$115,'Budget &amp; Fin Report'!$B74)</f>
        <v>0</v>
      </c>
      <c r="Z74" s="94">
        <f t="shared" si="49"/>
        <v>0</v>
      </c>
      <c r="AA74" s="194" t="e">
        <f t="shared" si="50"/>
        <v>#DIV/0!</v>
      </c>
      <c r="AC74" s="93">
        <f>SUMIFS('Transaction List - Final Report'!$M$10:$M$115,'Transaction List - Final Report'!$D$10:$D$115,'Budget &amp; Fin Report'!AC$9,'Transaction List - Final Report'!$B$10:$B$115,'Budget &amp; Fin Report'!$B74)</f>
        <v>0</v>
      </c>
      <c r="AD74" s="94">
        <f>SUMIFS('Transaction List - Final Report'!$M$10:$M$115,'Transaction List - Final Report'!$D$10:$D$115,'Budget &amp; Fin Report'!AD$9,'Transaction List - Final Report'!$B$10:$B$115,'Budget &amp; Fin Report'!$B74)</f>
        <v>0</v>
      </c>
      <c r="AE74" s="149">
        <f>SUMIFS('Transaction List - Final Report'!$M$10:$M$115,'Transaction List - Final Report'!$D$10:$D$115,'Budget &amp; Fin Report'!AE$9,'Transaction List - Final Report'!$B$10:$B$115,'Budget &amp; Fin Report'!$B74)</f>
        <v>0</v>
      </c>
      <c r="AF74" s="149">
        <f>SUMIFS('Transaction List - Final Report'!$M$10:$M$115,'Transaction List - Final Report'!$D$10:$D$115,'Budget &amp; Fin Report'!AF$9,'Transaction List - Final Report'!$B$10:$B$115,'Budget &amp; Fin Report'!$B74)</f>
        <v>0</v>
      </c>
      <c r="AG74" s="149">
        <f>SUMIFS('Transaction List - Final Report'!$M$10:$M$115,'Transaction List - Final Report'!$D$10:$D$115,'Budget &amp; Fin Report'!AG$9,'Transaction List - Final Report'!$B$10:$B$115,'Budget &amp; Fin Report'!$B74)</f>
        <v>0</v>
      </c>
      <c r="AH74" s="94">
        <f>SUMIFS('Transaction List - Final Report'!$M$10:$M$115,'Transaction List - Final Report'!$D$10:$D$115,'Budget &amp; Fin Report'!AH$9,'Transaction List - Final Report'!$B$10:$B$115,'Budget &amp; Fin Report'!$B74)</f>
        <v>0</v>
      </c>
      <c r="AI74" s="94">
        <f t="shared" si="51"/>
        <v>0</v>
      </c>
      <c r="AJ74" s="194" t="e">
        <f t="shared" si="52"/>
        <v>#DIV/0!</v>
      </c>
    </row>
    <row r="75" spans="2:36" ht="15">
      <c r="B75" s="225" t="s">
        <v>231</v>
      </c>
      <c r="C75" s="226"/>
      <c r="D75" s="227"/>
      <c r="E75" s="227"/>
      <c r="F75" s="230"/>
      <c r="G75" s="227"/>
      <c r="H75" s="229"/>
      <c r="I75" s="159">
        <f t="shared" ref="I75:I76" si="54">E75*F75*G75*H75</f>
        <v>0</v>
      </c>
      <c r="J75" s="142"/>
      <c r="K75" s="93">
        <f>SUMIFS('Transaction List - Int Report 1'!$M$10:$M$115,'Transaction List - Int Report 1'!$D$10:$D$115,'Budget &amp; Fin Report'!K$9,'Transaction List - Int Report 1'!$B$10:$B$115,'Budget &amp; Fin Report'!$B75)</f>
        <v>0</v>
      </c>
      <c r="L75" s="94">
        <f>SUMIFS('Transaction List - Int Report 1'!$M$10:$M$115,'Transaction List - Int Report 1'!$D$10:$D$115,'Budget &amp; Fin Report'!L$9,'Transaction List - Int Report 1'!$B$10:$B$115,'Budget &amp; Fin Report'!$B75)</f>
        <v>0</v>
      </c>
      <c r="M75" s="149">
        <f>SUMIFS('Transaction List - Int Report 1'!$M$10:$M$115,'Transaction List - Int Report 1'!$D$10:$D$115,'Budget &amp; Fin Report'!M$9,'Transaction List - Int Report 1'!$B$10:$B$115,'Budget &amp; Fin Report'!$B75)</f>
        <v>0</v>
      </c>
      <c r="N75" s="149">
        <f>SUMIFS('Transaction List - Int Report 1'!$M$10:$M$115,'Transaction List - Int Report 1'!$D$10:$D$115,'Budget &amp; Fin Report'!N$9,'Transaction List - Int Report 1'!$B$10:$B$115,'Budget &amp; Fin Report'!$B75)</f>
        <v>0</v>
      </c>
      <c r="O75" s="149">
        <f>SUMIFS('Transaction List - Int Report 1'!$M$10:$M$115,'Transaction List - Int Report 1'!$D$10:$D$115,'Budget &amp; Fin Report'!O$9,'Transaction List - Int Report 1'!$B$10:$B$115,'Budget &amp; Fin Report'!$B75)</f>
        <v>0</v>
      </c>
      <c r="P75" s="94">
        <f>SUMIFS('Transaction List - Int Report 1'!$M$10:$M$115,'Transaction List - Int Report 1'!$D$10:$D$115,'Budget &amp; Fin Report'!P$9,'Transaction List - Int Report 1'!$B$10:$B$115,'Budget &amp; Fin Report'!$B75)</f>
        <v>0</v>
      </c>
      <c r="Q75" s="94">
        <f t="shared" si="48"/>
        <v>0</v>
      </c>
      <c r="R75" s="193" t="e">
        <f t="shared" si="46"/>
        <v>#DIV/0!</v>
      </c>
      <c r="T75" s="93">
        <f>SUMIFS('Transaction List - Int Report 2'!$M$10:$M$115,'Transaction List - Int Report 2'!$D$10:$D$115,'Budget &amp; Fin Report'!T$9,'Transaction List - Int Report 2'!$B$10:$B$115,'Budget &amp; Fin Report'!$B75)</f>
        <v>0</v>
      </c>
      <c r="U75" s="94">
        <f>SUMIFS('Transaction List - Int Report 2'!$M$10:$M$115,'Transaction List - Int Report 2'!$D$10:$D$115,'Budget &amp; Fin Report'!U$9,'Transaction List - Int Report 2'!$B$10:$B$115,'Budget &amp; Fin Report'!$B75)</f>
        <v>0</v>
      </c>
      <c r="V75" s="149">
        <f>SUMIFS('Transaction List - Int Report 2'!$M$10:$M$115,'Transaction List - Int Report 2'!$D$10:$D$115,'Budget &amp; Fin Report'!V$9,'Transaction List - Int Report 2'!$B$10:$B$115,'Budget &amp; Fin Report'!$B75)</f>
        <v>0</v>
      </c>
      <c r="W75" s="149">
        <f>SUMIFS('Transaction List - Int Report 2'!$M$10:$M$115,'Transaction List - Int Report 2'!$D$10:$D$115,'Budget &amp; Fin Report'!W$9,'Transaction List - Int Report 2'!$B$10:$B$115,'Budget &amp; Fin Report'!$B75)</f>
        <v>0</v>
      </c>
      <c r="X75" s="149">
        <f>SUMIFS('Transaction List - Int Report 2'!$M$10:$M$115,'Transaction List - Int Report 2'!$D$10:$D$115,'Budget &amp; Fin Report'!X$9,'Transaction List - Int Report 2'!$B$10:$B$115,'Budget &amp; Fin Report'!$B75)</f>
        <v>0</v>
      </c>
      <c r="Y75" s="94">
        <f>SUMIFS('Transaction List - Int Report 2'!$M$10:$M$115,'Transaction List - Int Report 2'!$D$10:$D$115,'Budget &amp; Fin Report'!Y$9,'Transaction List - Int Report 2'!$B$10:$B$115,'Budget &amp; Fin Report'!$B75)</f>
        <v>0</v>
      </c>
      <c r="Z75" s="94">
        <f t="shared" si="49"/>
        <v>0</v>
      </c>
      <c r="AA75" s="194" t="e">
        <f t="shared" si="50"/>
        <v>#DIV/0!</v>
      </c>
      <c r="AC75" s="93">
        <f>SUMIFS('Transaction List - Final Report'!$M$10:$M$115,'Transaction List - Final Report'!$D$10:$D$115,'Budget &amp; Fin Report'!AC$9,'Transaction List - Final Report'!$B$10:$B$115,'Budget &amp; Fin Report'!$B75)</f>
        <v>0</v>
      </c>
      <c r="AD75" s="94">
        <f>SUMIFS('Transaction List - Final Report'!$M$10:$M$115,'Transaction List - Final Report'!$D$10:$D$115,'Budget &amp; Fin Report'!AD$9,'Transaction List - Final Report'!$B$10:$B$115,'Budget &amp; Fin Report'!$B75)</f>
        <v>0</v>
      </c>
      <c r="AE75" s="149">
        <f>SUMIFS('Transaction List - Final Report'!$M$10:$M$115,'Transaction List - Final Report'!$D$10:$D$115,'Budget &amp; Fin Report'!AE$9,'Transaction List - Final Report'!$B$10:$B$115,'Budget &amp; Fin Report'!$B75)</f>
        <v>0</v>
      </c>
      <c r="AF75" s="149">
        <f>SUMIFS('Transaction List - Final Report'!$M$10:$M$115,'Transaction List - Final Report'!$D$10:$D$115,'Budget &amp; Fin Report'!AF$9,'Transaction List - Final Report'!$B$10:$B$115,'Budget &amp; Fin Report'!$B75)</f>
        <v>0</v>
      </c>
      <c r="AG75" s="149">
        <f>SUMIFS('Transaction List - Final Report'!$M$10:$M$115,'Transaction List - Final Report'!$D$10:$D$115,'Budget &amp; Fin Report'!AG$9,'Transaction List - Final Report'!$B$10:$B$115,'Budget &amp; Fin Report'!$B75)</f>
        <v>0</v>
      </c>
      <c r="AH75" s="94">
        <f>SUMIFS('Transaction List - Final Report'!$M$10:$M$115,'Transaction List - Final Report'!$D$10:$D$115,'Budget &amp; Fin Report'!AH$9,'Transaction List - Final Report'!$B$10:$B$115,'Budget &amp; Fin Report'!$B75)</f>
        <v>0</v>
      </c>
      <c r="AI75" s="94">
        <f t="shared" si="51"/>
        <v>0</v>
      </c>
      <c r="AJ75" s="193" t="e">
        <f t="shared" si="52"/>
        <v>#DIV/0!</v>
      </c>
    </row>
    <row r="76" spans="2:36" ht="15">
      <c r="B76" s="225" t="s">
        <v>232</v>
      </c>
      <c r="C76" s="226"/>
      <c r="D76" s="227"/>
      <c r="E76" s="227"/>
      <c r="F76" s="230"/>
      <c r="G76" s="227"/>
      <c r="H76" s="229"/>
      <c r="I76" s="159">
        <f t="shared" si="54"/>
        <v>0</v>
      </c>
      <c r="J76" s="142"/>
      <c r="K76" s="93">
        <f>SUMIFS('Transaction List - Int Report 1'!$M$10:$M$115,'Transaction List - Int Report 1'!$D$10:$D$115,'Budget &amp; Fin Report'!K$9,'Transaction List - Int Report 1'!$B$10:$B$115,'Budget &amp; Fin Report'!$B76)</f>
        <v>0</v>
      </c>
      <c r="L76" s="94">
        <f>SUMIFS('Transaction List - Int Report 1'!$M$10:$M$115,'Transaction List - Int Report 1'!$D$10:$D$115,'Budget &amp; Fin Report'!L$9,'Transaction List - Int Report 1'!$B$10:$B$115,'Budget &amp; Fin Report'!$B76)</f>
        <v>0</v>
      </c>
      <c r="M76" s="149">
        <f>SUMIFS('Transaction List - Int Report 1'!$M$10:$M$115,'Transaction List - Int Report 1'!$D$10:$D$115,'Budget &amp; Fin Report'!M$9,'Transaction List - Int Report 1'!$B$10:$B$115,'Budget &amp; Fin Report'!$B76)</f>
        <v>0</v>
      </c>
      <c r="N76" s="149">
        <f>SUMIFS('Transaction List - Int Report 1'!$M$10:$M$115,'Transaction List - Int Report 1'!$D$10:$D$115,'Budget &amp; Fin Report'!N$9,'Transaction List - Int Report 1'!$B$10:$B$115,'Budget &amp; Fin Report'!$B76)</f>
        <v>0</v>
      </c>
      <c r="O76" s="149">
        <f>SUMIFS('Transaction List - Int Report 1'!$M$10:$M$115,'Transaction List - Int Report 1'!$D$10:$D$115,'Budget &amp; Fin Report'!O$9,'Transaction List - Int Report 1'!$B$10:$B$115,'Budget &amp; Fin Report'!$B76)</f>
        <v>0</v>
      </c>
      <c r="P76" s="94">
        <f>SUMIFS('Transaction List - Int Report 1'!$M$10:$M$115,'Transaction List - Int Report 1'!$D$10:$D$115,'Budget &amp; Fin Report'!P$9,'Transaction List - Int Report 1'!$B$10:$B$115,'Budget &amp; Fin Report'!$B76)</f>
        <v>0</v>
      </c>
      <c r="Q76" s="94">
        <f>SUM(K76:P76)</f>
        <v>0</v>
      </c>
      <c r="R76" s="193" t="e">
        <f t="shared" si="46"/>
        <v>#DIV/0!</v>
      </c>
      <c r="T76" s="93">
        <f>SUMIFS('Transaction List - Int Report 2'!$M$10:$M$115,'Transaction List - Int Report 2'!$D$10:$D$115,'Budget &amp; Fin Report'!T$9,'Transaction List - Int Report 2'!$B$10:$B$115,'Budget &amp; Fin Report'!$B76)</f>
        <v>0</v>
      </c>
      <c r="U76" s="94">
        <f>SUMIFS('Transaction List - Int Report 2'!$M$10:$M$115,'Transaction List - Int Report 2'!$D$10:$D$115,'Budget &amp; Fin Report'!U$9,'Transaction List - Int Report 2'!$B$10:$B$115,'Budget &amp; Fin Report'!$B76)</f>
        <v>0</v>
      </c>
      <c r="V76" s="149">
        <f>SUMIFS('Transaction List - Int Report 2'!$M$10:$M$115,'Transaction List - Int Report 2'!$D$10:$D$115,'Budget &amp; Fin Report'!V$9,'Transaction List - Int Report 2'!$B$10:$B$115,'Budget &amp; Fin Report'!$B76)</f>
        <v>0</v>
      </c>
      <c r="W76" s="149">
        <f>SUMIFS('Transaction List - Int Report 2'!$M$10:$M$115,'Transaction List - Int Report 2'!$D$10:$D$115,'Budget &amp; Fin Report'!W$9,'Transaction List - Int Report 2'!$B$10:$B$115,'Budget &amp; Fin Report'!$B76)</f>
        <v>0</v>
      </c>
      <c r="X76" s="149">
        <f>SUMIFS('Transaction List - Int Report 2'!$M$10:$M$115,'Transaction List - Int Report 2'!$D$10:$D$115,'Budget &amp; Fin Report'!X$9,'Transaction List - Int Report 2'!$B$10:$B$115,'Budget &amp; Fin Report'!$B76)</f>
        <v>0</v>
      </c>
      <c r="Y76" s="94">
        <f>SUMIFS('Transaction List - Int Report 2'!$M$10:$M$115,'Transaction List - Int Report 2'!$D$10:$D$115,'Budget &amp; Fin Report'!Y$9,'Transaction List - Int Report 2'!$B$10:$B$115,'Budget &amp; Fin Report'!$B76)</f>
        <v>0</v>
      </c>
      <c r="Z76" s="94">
        <f>SUM(T76:Y76)</f>
        <v>0</v>
      </c>
      <c r="AA76" s="194" t="e">
        <f t="shared" si="50"/>
        <v>#DIV/0!</v>
      </c>
      <c r="AC76" s="93">
        <f>SUMIFS('Transaction List - Final Report'!$M$10:$M$115,'Transaction List - Final Report'!$D$10:$D$115,'Budget &amp; Fin Report'!AC$9,'Transaction List - Final Report'!$B$10:$B$115,'Budget &amp; Fin Report'!$B76)</f>
        <v>0</v>
      </c>
      <c r="AD76" s="94">
        <f>SUMIFS('Transaction List - Final Report'!$M$10:$M$115,'Transaction List - Final Report'!$D$10:$D$115,'Budget &amp; Fin Report'!AD$9,'Transaction List - Final Report'!$B$10:$B$115,'Budget &amp; Fin Report'!$B76)</f>
        <v>0</v>
      </c>
      <c r="AE76" s="149">
        <f>SUMIFS('Transaction List - Final Report'!$M$10:$M$115,'Transaction List - Final Report'!$D$10:$D$115,'Budget &amp; Fin Report'!AE$9,'Transaction List - Final Report'!$B$10:$B$115,'Budget &amp; Fin Report'!$B76)</f>
        <v>0</v>
      </c>
      <c r="AF76" s="149">
        <f>SUMIFS('Transaction List - Final Report'!$M$10:$M$115,'Transaction List - Final Report'!$D$10:$D$115,'Budget &amp; Fin Report'!AF$9,'Transaction List - Final Report'!$B$10:$B$115,'Budget &amp; Fin Report'!$B76)</f>
        <v>0</v>
      </c>
      <c r="AG76" s="149">
        <f>SUMIFS('Transaction List - Final Report'!$M$10:$M$115,'Transaction List - Final Report'!$D$10:$D$115,'Budget &amp; Fin Report'!AG$9,'Transaction List - Final Report'!$B$10:$B$115,'Budget &amp; Fin Report'!$B76)</f>
        <v>0</v>
      </c>
      <c r="AH76" s="94">
        <f>SUMIFS('Transaction List - Final Report'!$M$10:$M$115,'Transaction List - Final Report'!$D$10:$D$115,'Budget &amp; Fin Report'!AH$9,'Transaction List - Final Report'!$B$10:$B$115,'Budget &amp; Fin Report'!$B76)</f>
        <v>0</v>
      </c>
      <c r="AI76" s="94">
        <f t="shared" si="51"/>
        <v>0</v>
      </c>
      <c r="AJ76" s="194" t="e">
        <f t="shared" si="52"/>
        <v>#DIV/0!</v>
      </c>
    </row>
    <row r="77" spans="2:36" ht="15">
      <c r="B77" s="225" t="s">
        <v>233</v>
      </c>
      <c r="C77" s="226"/>
      <c r="D77" s="227"/>
      <c r="E77" s="227"/>
      <c r="F77" s="230"/>
      <c r="G77" s="227"/>
      <c r="H77" s="229"/>
      <c r="I77" s="158">
        <f>E77*F77*G77*H77</f>
        <v>0</v>
      </c>
      <c r="J77" s="142"/>
      <c r="K77" s="93">
        <f>SUMIFS('Transaction List - Int Report 1'!$M$10:$M$115,'Transaction List - Int Report 1'!$D$10:$D$115,'Budget &amp; Fin Report'!K$9,'Transaction List - Int Report 1'!$B$10:$B$115,'Budget &amp; Fin Report'!$B77)</f>
        <v>0</v>
      </c>
      <c r="L77" s="94">
        <f>SUMIFS('Transaction List - Int Report 1'!$M$10:$M$115,'Transaction List - Int Report 1'!$D$10:$D$115,'Budget &amp; Fin Report'!L$9,'Transaction List - Int Report 1'!$B$10:$B$115,'Budget &amp; Fin Report'!$B77)</f>
        <v>0</v>
      </c>
      <c r="M77" s="149">
        <f>SUMIFS('Transaction List - Int Report 1'!$M$10:$M$115,'Transaction List - Int Report 1'!$D$10:$D$115,'Budget &amp; Fin Report'!M$9,'Transaction List - Int Report 1'!$B$10:$B$115,'Budget &amp; Fin Report'!$B77)</f>
        <v>0</v>
      </c>
      <c r="N77" s="149">
        <f>SUMIFS('Transaction List - Int Report 1'!$M$10:$M$115,'Transaction List - Int Report 1'!$D$10:$D$115,'Budget &amp; Fin Report'!N$9,'Transaction List - Int Report 1'!$B$10:$B$115,'Budget &amp; Fin Report'!$B77)</f>
        <v>0</v>
      </c>
      <c r="O77" s="149">
        <f>SUMIFS('Transaction List - Int Report 1'!$M$10:$M$115,'Transaction List - Int Report 1'!$D$10:$D$115,'Budget &amp; Fin Report'!O$9,'Transaction List - Int Report 1'!$B$10:$B$115,'Budget &amp; Fin Report'!$B77)</f>
        <v>0</v>
      </c>
      <c r="P77" s="94">
        <f>SUMIFS('Transaction List - Int Report 1'!$M$10:$M$115,'Transaction List - Int Report 1'!$D$10:$D$115,'Budget &amp; Fin Report'!P$9,'Transaction List - Int Report 1'!$B$10:$B$115,'Budget &amp; Fin Report'!$B77)</f>
        <v>0</v>
      </c>
      <c r="Q77" s="94">
        <f t="shared" ref="Q77:Q79" si="55">SUM(K77:P77)</f>
        <v>0</v>
      </c>
      <c r="R77" s="193" t="e">
        <f t="shared" si="46"/>
        <v>#DIV/0!</v>
      </c>
      <c r="T77" s="93">
        <f>SUMIFS('Transaction List - Int Report 2'!$M$10:$M$115,'Transaction List - Int Report 2'!$D$10:$D$115,'Budget &amp; Fin Report'!T$9,'Transaction List - Int Report 2'!$B$10:$B$115,'Budget &amp; Fin Report'!$B77)</f>
        <v>0</v>
      </c>
      <c r="U77" s="94">
        <f>SUMIFS('Transaction List - Int Report 2'!$M$10:$M$115,'Transaction List - Int Report 2'!$D$10:$D$115,'Budget &amp; Fin Report'!U$9,'Transaction List - Int Report 2'!$B$10:$B$115,'Budget &amp; Fin Report'!$B77)</f>
        <v>0</v>
      </c>
      <c r="V77" s="149">
        <f>SUMIFS('Transaction List - Int Report 2'!$M$10:$M$115,'Transaction List - Int Report 2'!$D$10:$D$115,'Budget &amp; Fin Report'!V$9,'Transaction List - Int Report 2'!$B$10:$B$115,'Budget &amp; Fin Report'!$B77)</f>
        <v>0</v>
      </c>
      <c r="W77" s="149">
        <f>SUMIFS('Transaction List - Int Report 2'!$M$10:$M$115,'Transaction List - Int Report 2'!$D$10:$D$115,'Budget &amp; Fin Report'!W$9,'Transaction List - Int Report 2'!$B$10:$B$115,'Budget &amp; Fin Report'!$B77)</f>
        <v>0</v>
      </c>
      <c r="X77" s="149">
        <f>SUMIFS('Transaction List - Int Report 2'!$M$10:$M$115,'Transaction List - Int Report 2'!$D$10:$D$115,'Budget &amp; Fin Report'!X$9,'Transaction List - Int Report 2'!$B$10:$B$115,'Budget &amp; Fin Report'!$B77)</f>
        <v>0</v>
      </c>
      <c r="Y77" s="94">
        <f>SUMIFS('Transaction List - Int Report 2'!$M$10:$M$115,'Transaction List - Int Report 2'!$D$10:$D$115,'Budget &amp; Fin Report'!Y$9,'Transaction List - Int Report 2'!$B$10:$B$115,'Budget &amp; Fin Report'!$B77)</f>
        <v>0</v>
      </c>
      <c r="Z77" s="94">
        <f t="shared" ref="Z77:Z79" si="56">SUM(T77:Y77)</f>
        <v>0</v>
      </c>
      <c r="AA77" s="194" t="e">
        <f t="shared" si="50"/>
        <v>#DIV/0!</v>
      </c>
      <c r="AC77" s="93">
        <f>SUMIFS('Transaction List - Final Report'!$M$10:$M$115,'Transaction List - Final Report'!$D$10:$D$115,'Budget &amp; Fin Report'!AC$9,'Transaction List - Final Report'!$B$10:$B$115,'Budget &amp; Fin Report'!$B77)</f>
        <v>0</v>
      </c>
      <c r="AD77" s="94">
        <f>SUMIFS('Transaction List - Final Report'!$M$10:$M$115,'Transaction List - Final Report'!$D$10:$D$115,'Budget &amp; Fin Report'!AD$9,'Transaction List - Final Report'!$B$10:$B$115,'Budget &amp; Fin Report'!$B77)</f>
        <v>0</v>
      </c>
      <c r="AE77" s="149">
        <f>SUMIFS('Transaction List - Final Report'!$M$10:$M$115,'Transaction List - Final Report'!$D$10:$D$115,'Budget &amp; Fin Report'!AE$9,'Transaction List - Final Report'!$B$10:$B$115,'Budget &amp; Fin Report'!$B77)</f>
        <v>0</v>
      </c>
      <c r="AF77" s="149">
        <f>SUMIFS('Transaction List - Final Report'!$M$10:$M$115,'Transaction List - Final Report'!$D$10:$D$115,'Budget &amp; Fin Report'!AF$9,'Transaction List - Final Report'!$B$10:$B$115,'Budget &amp; Fin Report'!$B77)</f>
        <v>0</v>
      </c>
      <c r="AG77" s="149">
        <f>SUMIFS('Transaction List - Final Report'!$M$10:$M$115,'Transaction List - Final Report'!$D$10:$D$115,'Budget &amp; Fin Report'!AG$9,'Transaction List - Final Report'!$B$10:$B$115,'Budget &amp; Fin Report'!$B77)</f>
        <v>0</v>
      </c>
      <c r="AH77" s="94">
        <f>SUMIFS('Transaction List - Final Report'!$M$10:$M$115,'Transaction List - Final Report'!$D$10:$D$115,'Budget &amp; Fin Report'!AH$9,'Transaction List - Final Report'!$B$10:$B$115,'Budget &amp; Fin Report'!$B77)</f>
        <v>0</v>
      </c>
      <c r="AI77" s="94">
        <f t="shared" si="51"/>
        <v>0</v>
      </c>
      <c r="AJ77" s="194" t="e">
        <f t="shared" si="52"/>
        <v>#DIV/0!</v>
      </c>
    </row>
    <row r="78" spans="2:36" ht="15">
      <c r="B78" s="225" t="s">
        <v>234</v>
      </c>
      <c r="C78" s="226"/>
      <c r="D78" s="227"/>
      <c r="E78" s="227"/>
      <c r="F78" s="230"/>
      <c r="G78" s="227"/>
      <c r="H78" s="229"/>
      <c r="I78" s="159">
        <f t="shared" ref="I78:I79" si="57">E78*F78*G78*H78</f>
        <v>0</v>
      </c>
      <c r="J78" s="142"/>
      <c r="K78" s="93">
        <f>SUMIFS('Transaction List - Int Report 1'!$M$10:$M$115,'Transaction List - Int Report 1'!$D$10:$D$115,'Budget &amp; Fin Report'!K$9,'Transaction List - Int Report 1'!$B$10:$B$115,'Budget &amp; Fin Report'!$B78)</f>
        <v>0</v>
      </c>
      <c r="L78" s="94">
        <f>SUMIFS('Transaction List - Int Report 1'!$M$10:$M$115,'Transaction List - Int Report 1'!$D$10:$D$115,'Budget &amp; Fin Report'!L$9,'Transaction List - Int Report 1'!$B$10:$B$115,'Budget &amp; Fin Report'!$B78)</f>
        <v>0</v>
      </c>
      <c r="M78" s="149">
        <f>SUMIFS('Transaction List - Int Report 1'!$M$10:$M$115,'Transaction List - Int Report 1'!$D$10:$D$115,'Budget &amp; Fin Report'!M$9,'Transaction List - Int Report 1'!$B$10:$B$115,'Budget &amp; Fin Report'!$B78)</f>
        <v>0</v>
      </c>
      <c r="N78" s="149">
        <f>SUMIFS('Transaction List - Int Report 1'!$M$10:$M$115,'Transaction List - Int Report 1'!$D$10:$D$115,'Budget &amp; Fin Report'!N$9,'Transaction List - Int Report 1'!$B$10:$B$115,'Budget &amp; Fin Report'!$B78)</f>
        <v>0</v>
      </c>
      <c r="O78" s="149">
        <f>SUMIFS('Transaction List - Int Report 1'!$M$10:$M$115,'Transaction List - Int Report 1'!$D$10:$D$115,'Budget &amp; Fin Report'!O$9,'Transaction List - Int Report 1'!$B$10:$B$115,'Budget &amp; Fin Report'!$B78)</f>
        <v>0</v>
      </c>
      <c r="P78" s="94">
        <f>SUMIFS('Transaction List - Int Report 1'!$M$10:$M$115,'Transaction List - Int Report 1'!$D$10:$D$115,'Budget &amp; Fin Report'!P$9,'Transaction List - Int Report 1'!$B$10:$B$115,'Budget &amp; Fin Report'!$B78)</f>
        <v>0</v>
      </c>
      <c r="Q78" s="94">
        <f t="shared" si="55"/>
        <v>0</v>
      </c>
      <c r="R78" s="193" t="e">
        <f t="shared" si="46"/>
        <v>#DIV/0!</v>
      </c>
      <c r="T78" s="93">
        <f>SUMIFS('Transaction List - Int Report 2'!$M$10:$M$115,'Transaction List - Int Report 2'!$D$10:$D$115,'Budget &amp; Fin Report'!T$9,'Transaction List - Int Report 2'!$B$10:$B$115,'Budget &amp; Fin Report'!$B78)</f>
        <v>0</v>
      </c>
      <c r="U78" s="94">
        <f>SUMIFS('Transaction List - Int Report 2'!$M$10:$M$115,'Transaction List - Int Report 2'!$D$10:$D$115,'Budget &amp; Fin Report'!U$9,'Transaction List - Int Report 2'!$B$10:$B$115,'Budget &amp; Fin Report'!$B78)</f>
        <v>0</v>
      </c>
      <c r="V78" s="149">
        <f>SUMIFS('Transaction List - Int Report 2'!$M$10:$M$115,'Transaction List - Int Report 2'!$D$10:$D$115,'Budget &amp; Fin Report'!V$9,'Transaction List - Int Report 2'!$B$10:$B$115,'Budget &amp; Fin Report'!$B78)</f>
        <v>0</v>
      </c>
      <c r="W78" s="149">
        <f>SUMIFS('Transaction List - Int Report 2'!$M$10:$M$115,'Transaction List - Int Report 2'!$D$10:$D$115,'Budget &amp; Fin Report'!W$9,'Transaction List - Int Report 2'!$B$10:$B$115,'Budget &amp; Fin Report'!$B78)</f>
        <v>0</v>
      </c>
      <c r="X78" s="149">
        <f>SUMIFS('Transaction List - Int Report 2'!$M$10:$M$115,'Transaction List - Int Report 2'!$D$10:$D$115,'Budget &amp; Fin Report'!X$9,'Transaction List - Int Report 2'!$B$10:$B$115,'Budget &amp; Fin Report'!$B78)</f>
        <v>0</v>
      </c>
      <c r="Y78" s="94">
        <f>SUMIFS('Transaction List - Int Report 2'!$M$10:$M$115,'Transaction List - Int Report 2'!$D$10:$D$115,'Budget &amp; Fin Report'!Y$9,'Transaction List - Int Report 2'!$B$10:$B$115,'Budget &amp; Fin Report'!$B78)</f>
        <v>0</v>
      </c>
      <c r="Z78" s="94">
        <f t="shared" si="56"/>
        <v>0</v>
      </c>
      <c r="AA78" s="194" t="e">
        <f t="shared" si="50"/>
        <v>#DIV/0!</v>
      </c>
      <c r="AC78" s="93">
        <f>SUMIFS('Transaction List - Final Report'!$M$10:$M$115,'Transaction List - Final Report'!$D$10:$D$115,'Budget &amp; Fin Report'!AC$9,'Transaction List - Final Report'!$B$10:$B$115,'Budget &amp; Fin Report'!$B78)</f>
        <v>0</v>
      </c>
      <c r="AD78" s="94">
        <f>SUMIFS('Transaction List - Final Report'!$M$10:$M$115,'Transaction List - Final Report'!$D$10:$D$115,'Budget &amp; Fin Report'!AD$9,'Transaction List - Final Report'!$B$10:$B$115,'Budget &amp; Fin Report'!$B78)</f>
        <v>0</v>
      </c>
      <c r="AE78" s="149">
        <f>SUMIFS('Transaction List - Final Report'!$M$10:$M$115,'Transaction List - Final Report'!$D$10:$D$115,'Budget &amp; Fin Report'!AE$9,'Transaction List - Final Report'!$B$10:$B$115,'Budget &amp; Fin Report'!$B78)</f>
        <v>0</v>
      </c>
      <c r="AF78" s="149">
        <f>SUMIFS('Transaction List - Final Report'!$M$10:$M$115,'Transaction List - Final Report'!$D$10:$D$115,'Budget &amp; Fin Report'!AF$9,'Transaction List - Final Report'!$B$10:$B$115,'Budget &amp; Fin Report'!$B78)</f>
        <v>0</v>
      </c>
      <c r="AG78" s="149">
        <f>SUMIFS('Transaction List - Final Report'!$M$10:$M$115,'Transaction List - Final Report'!$D$10:$D$115,'Budget &amp; Fin Report'!AG$9,'Transaction List - Final Report'!$B$10:$B$115,'Budget &amp; Fin Report'!$B78)</f>
        <v>0</v>
      </c>
      <c r="AH78" s="94">
        <f>SUMIFS('Transaction List - Final Report'!$M$10:$M$115,'Transaction List - Final Report'!$D$10:$D$115,'Budget &amp; Fin Report'!AH$9,'Transaction List - Final Report'!$B$10:$B$115,'Budget &amp; Fin Report'!$B78)</f>
        <v>0</v>
      </c>
      <c r="AI78" s="94">
        <f t="shared" si="51"/>
        <v>0</v>
      </c>
      <c r="AJ78" s="194" t="e">
        <f t="shared" si="52"/>
        <v>#DIV/0!</v>
      </c>
    </row>
    <row r="79" spans="2:36" ht="15">
      <c r="B79" s="225" t="s">
        <v>235</v>
      </c>
      <c r="C79" s="226"/>
      <c r="D79" s="227"/>
      <c r="E79" s="227"/>
      <c r="F79" s="230"/>
      <c r="G79" s="227"/>
      <c r="H79" s="229"/>
      <c r="I79" s="159">
        <f t="shared" si="57"/>
        <v>0</v>
      </c>
      <c r="J79" s="142"/>
      <c r="K79" s="93">
        <f>SUMIFS('Transaction List - Int Report 1'!$M$10:$M$115,'Transaction List - Int Report 1'!$D$10:$D$115,'Budget &amp; Fin Report'!K$9,'Transaction List - Int Report 1'!$B$10:$B$115,'Budget &amp; Fin Report'!$B79)</f>
        <v>0</v>
      </c>
      <c r="L79" s="94">
        <f>SUMIFS('Transaction List - Int Report 1'!$M$10:$M$115,'Transaction List - Int Report 1'!$D$10:$D$115,'Budget &amp; Fin Report'!L$9,'Transaction List - Int Report 1'!$B$10:$B$115,'Budget &amp; Fin Report'!$B79)</f>
        <v>0</v>
      </c>
      <c r="M79" s="149">
        <f>SUMIFS('Transaction List - Int Report 1'!$M$10:$M$115,'Transaction List - Int Report 1'!$D$10:$D$115,'Budget &amp; Fin Report'!M$9,'Transaction List - Int Report 1'!$B$10:$B$115,'Budget &amp; Fin Report'!$B79)</f>
        <v>0</v>
      </c>
      <c r="N79" s="149">
        <f>SUMIFS('Transaction List - Int Report 1'!$M$10:$M$115,'Transaction List - Int Report 1'!$D$10:$D$115,'Budget &amp; Fin Report'!N$9,'Transaction List - Int Report 1'!$B$10:$B$115,'Budget &amp; Fin Report'!$B79)</f>
        <v>0</v>
      </c>
      <c r="O79" s="149">
        <f>SUMIFS('Transaction List - Int Report 1'!$M$10:$M$115,'Transaction List - Int Report 1'!$D$10:$D$115,'Budget &amp; Fin Report'!O$9,'Transaction List - Int Report 1'!$B$10:$B$115,'Budget &amp; Fin Report'!$B79)</f>
        <v>0</v>
      </c>
      <c r="P79" s="94">
        <f>SUMIFS('Transaction List - Int Report 1'!$M$10:$M$115,'Transaction List - Int Report 1'!$D$10:$D$115,'Budget &amp; Fin Report'!P$9,'Transaction List - Int Report 1'!$B$10:$B$115,'Budget &amp; Fin Report'!$B79)</f>
        <v>0</v>
      </c>
      <c r="Q79" s="94">
        <f t="shared" si="55"/>
        <v>0</v>
      </c>
      <c r="R79" s="193" t="e">
        <f t="shared" si="46"/>
        <v>#DIV/0!</v>
      </c>
      <c r="T79" s="93">
        <f>SUMIFS('Transaction List - Int Report 2'!$M$10:$M$115,'Transaction List - Int Report 2'!$D$10:$D$115,'Budget &amp; Fin Report'!T$9,'Transaction List - Int Report 2'!$B$10:$B$115,'Budget &amp; Fin Report'!$B79)</f>
        <v>0</v>
      </c>
      <c r="U79" s="94">
        <f>SUMIFS('Transaction List - Int Report 2'!$M$10:$M$115,'Transaction List - Int Report 2'!$D$10:$D$115,'Budget &amp; Fin Report'!U$9,'Transaction List - Int Report 2'!$B$10:$B$115,'Budget &amp; Fin Report'!$B79)</f>
        <v>0</v>
      </c>
      <c r="V79" s="149">
        <f>SUMIFS('Transaction List - Int Report 2'!$M$10:$M$115,'Transaction List - Int Report 2'!$D$10:$D$115,'Budget &amp; Fin Report'!V$9,'Transaction List - Int Report 2'!$B$10:$B$115,'Budget &amp; Fin Report'!$B79)</f>
        <v>0</v>
      </c>
      <c r="W79" s="149">
        <f>SUMIFS('Transaction List - Int Report 2'!$M$10:$M$115,'Transaction List - Int Report 2'!$D$10:$D$115,'Budget &amp; Fin Report'!W$9,'Transaction List - Int Report 2'!$B$10:$B$115,'Budget &amp; Fin Report'!$B79)</f>
        <v>0</v>
      </c>
      <c r="X79" s="149">
        <f>SUMIFS('Transaction List - Int Report 2'!$M$10:$M$115,'Transaction List - Int Report 2'!$D$10:$D$115,'Budget &amp; Fin Report'!X$9,'Transaction List - Int Report 2'!$B$10:$B$115,'Budget &amp; Fin Report'!$B79)</f>
        <v>0</v>
      </c>
      <c r="Y79" s="94">
        <f>SUMIFS('Transaction List - Int Report 2'!$M$10:$M$115,'Transaction List - Int Report 2'!$D$10:$D$115,'Budget &amp; Fin Report'!Y$9,'Transaction List - Int Report 2'!$B$10:$B$115,'Budget &amp; Fin Report'!$B79)</f>
        <v>0</v>
      </c>
      <c r="Z79" s="94">
        <f t="shared" si="56"/>
        <v>0</v>
      </c>
      <c r="AA79" s="194" t="e">
        <f t="shared" si="50"/>
        <v>#DIV/0!</v>
      </c>
      <c r="AC79" s="93">
        <f>SUMIFS('Transaction List - Final Report'!$M$10:$M$115,'Transaction List - Final Report'!$D$10:$D$115,'Budget &amp; Fin Report'!AC$9,'Transaction List - Final Report'!$B$10:$B$115,'Budget &amp; Fin Report'!$B79)</f>
        <v>0</v>
      </c>
      <c r="AD79" s="94">
        <f>SUMIFS('Transaction List - Final Report'!$M$10:$M$115,'Transaction List - Final Report'!$D$10:$D$115,'Budget &amp; Fin Report'!AD$9,'Transaction List - Final Report'!$B$10:$B$115,'Budget &amp; Fin Report'!$B79)</f>
        <v>0</v>
      </c>
      <c r="AE79" s="149">
        <f>SUMIFS('Transaction List - Final Report'!$M$10:$M$115,'Transaction List - Final Report'!$D$10:$D$115,'Budget &amp; Fin Report'!AE$9,'Transaction List - Final Report'!$B$10:$B$115,'Budget &amp; Fin Report'!$B79)</f>
        <v>0</v>
      </c>
      <c r="AF79" s="149">
        <f>SUMIFS('Transaction List - Final Report'!$M$10:$M$115,'Transaction List - Final Report'!$D$10:$D$115,'Budget &amp; Fin Report'!AF$9,'Transaction List - Final Report'!$B$10:$B$115,'Budget &amp; Fin Report'!$B79)</f>
        <v>0</v>
      </c>
      <c r="AG79" s="149">
        <f>SUMIFS('Transaction List - Final Report'!$M$10:$M$115,'Transaction List - Final Report'!$D$10:$D$115,'Budget &amp; Fin Report'!AG$9,'Transaction List - Final Report'!$B$10:$B$115,'Budget &amp; Fin Report'!$B79)</f>
        <v>0</v>
      </c>
      <c r="AH79" s="94">
        <f>SUMIFS('Transaction List - Final Report'!$M$10:$M$115,'Transaction List - Final Report'!$D$10:$D$115,'Budget &amp; Fin Report'!AH$9,'Transaction List - Final Report'!$B$10:$B$115,'Budget &amp; Fin Report'!$B79)</f>
        <v>0</v>
      </c>
      <c r="AI79" s="94">
        <f t="shared" si="51"/>
        <v>0</v>
      </c>
      <c r="AJ79" s="193" t="e">
        <f t="shared" si="52"/>
        <v>#DIV/0!</v>
      </c>
    </row>
    <row r="80" spans="2:36" ht="15.75">
      <c r="B80" s="263"/>
      <c r="C80" s="269" t="s">
        <v>236</v>
      </c>
      <c r="D80" s="267"/>
      <c r="E80" s="267"/>
      <c r="F80" s="267"/>
      <c r="G80" s="267"/>
      <c r="H80" s="267"/>
      <c r="I80" s="268"/>
      <c r="J80" s="140"/>
      <c r="K80" s="346" t="str">
        <f>C80</f>
        <v>C.4 Output 4: XXXXXX</v>
      </c>
      <c r="L80" s="347"/>
      <c r="M80" s="347"/>
      <c r="N80" s="347"/>
      <c r="O80" s="347"/>
      <c r="P80" s="347"/>
      <c r="Q80" s="347"/>
      <c r="R80" s="348"/>
      <c r="T80" s="346" t="str">
        <f>K80</f>
        <v>C.4 Output 4: XXXXXX</v>
      </c>
      <c r="U80" s="347"/>
      <c r="V80" s="347"/>
      <c r="W80" s="347"/>
      <c r="X80" s="347"/>
      <c r="Y80" s="347"/>
      <c r="Z80" s="347"/>
      <c r="AA80" s="348"/>
      <c r="AC80" s="346">
        <f>U80</f>
        <v>0</v>
      </c>
      <c r="AD80" s="347"/>
      <c r="AE80" s="347"/>
      <c r="AF80" s="347"/>
      <c r="AG80" s="347"/>
      <c r="AH80" s="347"/>
      <c r="AI80" s="347"/>
      <c r="AJ80" s="348"/>
    </row>
    <row r="81" spans="2:36" ht="15">
      <c r="B81" s="266" t="s">
        <v>237</v>
      </c>
      <c r="C81" s="231" t="s">
        <v>238</v>
      </c>
      <c r="D81" s="227" t="s">
        <v>157</v>
      </c>
      <c r="E81" s="227">
        <v>2</v>
      </c>
      <c r="F81" s="230">
        <v>1000</v>
      </c>
      <c r="G81" s="227">
        <v>10</v>
      </c>
      <c r="H81" s="229">
        <v>0.3</v>
      </c>
      <c r="I81" s="159">
        <f t="shared" ref="I81:I92" si="58">E81*F81*G81*H81</f>
        <v>6000</v>
      </c>
      <c r="J81" s="142"/>
      <c r="K81" s="93">
        <f>SUMIFS('Transaction List - Int Report 1'!$M$10:$M$115,'Transaction List - Int Report 1'!$D$10:$D$115,'Budget &amp; Fin Report'!K$9,'Transaction List - Int Report 1'!$B$10:$B$115,'Budget &amp; Fin Report'!$B81)</f>
        <v>0</v>
      </c>
      <c r="L81" s="94">
        <f>SUMIFS('Transaction List - Int Report 1'!$M$10:$M$115,'Transaction List - Int Report 1'!$D$10:$D$115,'Budget &amp; Fin Report'!L$9,'Transaction List - Int Report 1'!$B$10:$B$115,'Budget &amp; Fin Report'!$B81)</f>
        <v>800</v>
      </c>
      <c r="M81" s="149">
        <f>SUMIFS('Transaction List - Int Report 1'!$M$10:$M$115,'Transaction List - Int Report 1'!$D$10:$D$115,'Budget &amp; Fin Report'!M$9,'Transaction List - Int Report 1'!$B$10:$B$115,'Budget &amp; Fin Report'!$B81)</f>
        <v>0</v>
      </c>
      <c r="N81" s="149">
        <f>SUMIFS('Transaction List - Int Report 1'!$M$10:$M$115,'Transaction List - Int Report 1'!$D$10:$D$115,'Budget &amp; Fin Report'!N$9,'Transaction List - Int Report 1'!$B$10:$B$115,'Budget &amp; Fin Report'!$B81)</f>
        <v>0</v>
      </c>
      <c r="O81" s="149">
        <f>SUMIFS('Transaction List - Int Report 1'!$M$10:$M$115,'Transaction List - Int Report 1'!$D$10:$D$115,'Budget &amp; Fin Report'!O$9,'Transaction List - Int Report 1'!$B$10:$B$115,'Budget &amp; Fin Report'!$B81)</f>
        <v>0</v>
      </c>
      <c r="P81" s="94">
        <f>SUMIFS('Transaction List - Int Report 1'!$M$10:$M$115,'Transaction List - Int Report 1'!$D$10:$D$115,'Budget &amp; Fin Report'!P$9,'Transaction List - Int Report 1'!$B$10:$B$115,'Budget &amp; Fin Report'!$B81)</f>
        <v>0</v>
      </c>
      <c r="Q81" s="94">
        <f>SUM(K81:P81)</f>
        <v>800</v>
      </c>
      <c r="R81" s="193">
        <f t="shared" si="46"/>
        <v>0.13333333333333333</v>
      </c>
      <c r="T81" s="93">
        <f>SUMIFS('Transaction List - Int Report 2'!$M$10:$M$115,'Transaction List - Int Report 2'!$D$10:$D$115,'Budget &amp; Fin Report'!T$9,'Transaction List - Int Report 2'!$B$10:$B$115,'Budget &amp; Fin Report'!$B81)</f>
        <v>0</v>
      </c>
      <c r="U81" s="94">
        <f>SUMIFS('Transaction List - Int Report 2'!$M$10:$M$115,'Transaction List - Int Report 2'!$D$10:$D$115,'Budget &amp; Fin Report'!U$9,'Transaction List - Int Report 2'!$B$10:$B$115,'Budget &amp; Fin Report'!$B81)</f>
        <v>0</v>
      </c>
      <c r="V81" s="149">
        <f>SUMIFS('Transaction List - Int Report 2'!$M$10:$M$115,'Transaction List - Int Report 2'!$D$10:$D$115,'Budget &amp; Fin Report'!V$9,'Transaction List - Int Report 2'!$B$10:$B$115,'Budget &amp; Fin Report'!$B81)</f>
        <v>0</v>
      </c>
      <c r="W81" s="149">
        <f>SUMIFS('Transaction List - Int Report 2'!$M$10:$M$115,'Transaction List - Int Report 2'!$D$10:$D$115,'Budget &amp; Fin Report'!W$9,'Transaction List - Int Report 2'!$B$10:$B$115,'Budget &amp; Fin Report'!$B81)</f>
        <v>800</v>
      </c>
      <c r="X81" s="149">
        <f>SUMIFS('Transaction List - Int Report 2'!$M$10:$M$115,'Transaction List - Int Report 2'!$D$10:$D$115,'Budget &amp; Fin Report'!X$9,'Transaction List - Int Report 2'!$B$10:$B$115,'Budget &amp; Fin Report'!$B81)</f>
        <v>0</v>
      </c>
      <c r="Y81" s="94">
        <f>SUMIFS('Transaction List - Int Report 2'!$M$10:$M$115,'Transaction List - Int Report 2'!$D$10:$D$115,'Budget &amp; Fin Report'!Y$9,'Transaction List - Int Report 2'!$B$10:$B$115,'Budget &amp; Fin Report'!$B81)</f>
        <v>0</v>
      </c>
      <c r="Z81" s="94">
        <f>SUM(T81:Y81)</f>
        <v>800</v>
      </c>
      <c r="AA81" s="194">
        <f>Z81/I81</f>
        <v>0.13333333333333333</v>
      </c>
      <c r="AC81" s="93">
        <f>SUMIFS('Transaction List - Final Report'!$M$10:$M$115,'Transaction List - Final Report'!$D$10:$D$115,'Budget &amp; Fin Report'!AC$9,'Transaction List - Final Report'!$B$10:$B$115,'Budget &amp; Fin Report'!$B81)</f>
        <v>0</v>
      </c>
      <c r="AD81" s="94">
        <f>SUMIFS('Transaction List - Final Report'!$M$10:$M$115,'Transaction List - Final Report'!$D$10:$D$115,'Budget &amp; Fin Report'!AD$9,'Transaction List - Final Report'!$B$10:$B$115,'Budget &amp; Fin Report'!$B81)</f>
        <v>0</v>
      </c>
      <c r="AE81" s="149">
        <f>SUMIFS('Transaction List - Final Report'!$M$10:$M$115,'Transaction List - Final Report'!$D$10:$D$115,'Budget &amp; Fin Report'!AE$9,'Transaction List - Final Report'!$B$10:$B$115,'Budget &amp; Fin Report'!$B81)</f>
        <v>0</v>
      </c>
      <c r="AF81" s="149">
        <f>SUMIFS('Transaction List - Final Report'!$M$10:$M$115,'Transaction List - Final Report'!$D$10:$D$115,'Budget &amp; Fin Report'!AF$9,'Transaction List - Final Report'!$B$10:$B$115,'Budget &amp; Fin Report'!$B81)</f>
        <v>0</v>
      </c>
      <c r="AG81" s="149">
        <f>SUMIFS('Transaction List - Final Report'!$M$10:$M$115,'Transaction List - Final Report'!$D$10:$D$115,'Budget &amp; Fin Report'!AG$9,'Transaction List - Final Report'!$B$10:$B$115,'Budget &amp; Fin Report'!$B81)</f>
        <v>0</v>
      </c>
      <c r="AH81" s="94">
        <f>SUMIFS('Transaction List - Final Report'!$M$10:$M$115,'Transaction List - Final Report'!$D$10:$D$115,'Budget &amp; Fin Report'!AH$9,'Transaction List - Final Report'!$B$10:$B$115,'Budget &amp; Fin Report'!$B81)</f>
        <v>800</v>
      </c>
      <c r="AI81" s="94">
        <f>SUM(AC81:AH81)</f>
        <v>800</v>
      </c>
      <c r="AJ81" s="192">
        <f>AI81/I81</f>
        <v>0.13333333333333333</v>
      </c>
    </row>
    <row r="82" spans="2:36" ht="15">
      <c r="B82" s="225" t="s">
        <v>239</v>
      </c>
      <c r="C82" s="226"/>
      <c r="D82" s="227"/>
      <c r="E82" s="227"/>
      <c r="F82" s="230"/>
      <c r="G82" s="227"/>
      <c r="H82" s="229"/>
      <c r="I82" s="159">
        <f t="shared" si="58"/>
        <v>0</v>
      </c>
      <c r="J82" s="142"/>
      <c r="K82" s="93">
        <f>SUMIFS('Transaction List - Int Report 1'!$M$10:$M$115,'Transaction List - Int Report 1'!$D$10:$D$115,'Budget &amp; Fin Report'!K$9,'Transaction List - Int Report 1'!$B$10:$B$115,'Budget &amp; Fin Report'!$B82)</f>
        <v>0</v>
      </c>
      <c r="L82" s="94">
        <f>SUMIFS('Transaction List - Int Report 1'!$M$10:$M$115,'Transaction List - Int Report 1'!$D$10:$D$115,'Budget &amp; Fin Report'!L$9,'Transaction List - Int Report 1'!$B$10:$B$115,'Budget &amp; Fin Report'!$B82)</f>
        <v>0</v>
      </c>
      <c r="M82" s="149">
        <f>SUMIFS('Transaction List - Int Report 1'!$M$10:$M$115,'Transaction List - Int Report 1'!$D$10:$D$115,'Budget &amp; Fin Report'!M$9,'Transaction List - Int Report 1'!$B$10:$B$115,'Budget &amp; Fin Report'!$B82)</f>
        <v>0</v>
      </c>
      <c r="N82" s="149">
        <f>SUMIFS('Transaction List - Int Report 1'!$M$10:$M$115,'Transaction List - Int Report 1'!$D$10:$D$115,'Budget &amp; Fin Report'!N$9,'Transaction List - Int Report 1'!$B$10:$B$115,'Budget &amp; Fin Report'!$B82)</f>
        <v>0</v>
      </c>
      <c r="O82" s="149">
        <f>SUMIFS('Transaction List - Int Report 1'!$M$10:$M$115,'Transaction List - Int Report 1'!$D$10:$D$115,'Budget &amp; Fin Report'!O$9,'Transaction List - Int Report 1'!$B$10:$B$115,'Budget &amp; Fin Report'!$B82)</f>
        <v>0</v>
      </c>
      <c r="P82" s="94">
        <f>SUMIFS('Transaction List - Int Report 1'!$M$10:$M$115,'Transaction List - Int Report 1'!$D$10:$D$115,'Budget &amp; Fin Report'!P$9,'Transaction List - Int Report 1'!$B$10:$B$115,'Budget &amp; Fin Report'!$B82)</f>
        <v>0</v>
      </c>
      <c r="Q82" s="94">
        <f t="shared" ref="Q82:Q88" si="59">SUM(K82:P82)</f>
        <v>0</v>
      </c>
      <c r="R82" s="193" t="e">
        <f t="shared" si="46"/>
        <v>#DIV/0!</v>
      </c>
      <c r="T82" s="93">
        <f>SUMIFS('Transaction List - Int Report 2'!$M$10:$M$115,'Transaction List - Int Report 2'!$D$10:$D$115,'Budget &amp; Fin Report'!T$9,'Transaction List - Int Report 2'!$B$10:$B$115,'Budget &amp; Fin Report'!$B82)</f>
        <v>0</v>
      </c>
      <c r="U82" s="94">
        <f>SUMIFS('Transaction List - Int Report 2'!$M$10:$M$115,'Transaction List - Int Report 2'!$D$10:$D$115,'Budget &amp; Fin Report'!U$9,'Transaction List - Int Report 2'!$B$10:$B$115,'Budget &amp; Fin Report'!$B82)</f>
        <v>0</v>
      </c>
      <c r="V82" s="149">
        <f>SUMIFS('Transaction List - Int Report 2'!$M$10:$M$115,'Transaction List - Int Report 2'!$D$10:$D$115,'Budget &amp; Fin Report'!V$9,'Transaction List - Int Report 2'!$B$10:$B$115,'Budget &amp; Fin Report'!$B82)</f>
        <v>0</v>
      </c>
      <c r="W82" s="149">
        <f>SUMIFS('Transaction List - Int Report 2'!$M$10:$M$115,'Transaction List - Int Report 2'!$D$10:$D$115,'Budget &amp; Fin Report'!W$9,'Transaction List - Int Report 2'!$B$10:$B$115,'Budget &amp; Fin Report'!$B82)</f>
        <v>0</v>
      </c>
      <c r="X82" s="149">
        <f>SUMIFS('Transaction List - Int Report 2'!$M$10:$M$115,'Transaction List - Int Report 2'!$D$10:$D$115,'Budget &amp; Fin Report'!X$9,'Transaction List - Int Report 2'!$B$10:$B$115,'Budget &amp; Fin Report'!$B82)</f>
        <v>0</v>
      </c>
      <c r="Y82" s="94">
        <f>SUMIFS('Transaction List - Int Report 2'!$M$10:$M$115,'Transaction List - Int Report 2'!$D$10:$D$115,'Budget &amp; Fin Report'!Y$9,'Transaction List - Int Report 2'!$B$10:$B$115,'Budget &amp; Fin Report'!$B82)</f>
        <v>0</v>
      </c>
      <c r="Z82" s="94">
        <f t="shared" ref="Z82:Z88" si="60">SUM(T82:Y82)</f>
        <v>0</v>
      </c>
      <c r="AA82" s="194" t="e">
        <f t="shared" ref="AA82:AA92" si="61">Z82/I82</f>
        <v>#DIV/0!</v>
      </c>
      <c r="AC82" s="93">
        <f>SUMIFS('Transaction List - Final Report'!$M$10:$M$115,'Transaction List - Final Report'!$D$10:$D$115,'Budget &amp; Fin Report'!AC$9,'Transaction List - Final Report'!$B$10:$B$115,'Budget &amp; Fin Report'!$B82)</f>
        <v>0</v>
      </c>
      <c r="AD82" s="94">
        <f>SUMIFS('Transaction List - Final Report'!$M$10:$M$115,'Transaction List - Final Report'!$D$10:$D$115,'Budget &amp; Fin Report'!AD$9,'Transaction List - Final Report'!$B$10:$B$115,'Budget &amp; Fin Report'!$B82)</f>
        <v>0</v>
      </c>
      <c r="AE82" s="149">
        <f>SUMIFS('Transaction List - Final Report'!$M$10:$M$115,'Transaction List - Final Report'!$D$10:$D$115,'Budget &amp; Fin Report'!AE$9,'Transaction List - Final Report'!$B$10:$B$115,'Budget &amp; Fin Report'!$B82)</f>
        <v>0</v>
      </c>
      <c r="AF82" s="149">
        <f>SUMIFS('Transaction List - Final Report'!$M$10:$M$115,'Transaction List - Final Report'!$D$10:$D$115,'Budget &amp; Fin Report'!AF$9,'Transaction List - Final Report'!$B$10:$B$115,'Budget &amp; Fin Report'!$B82)</f>
        <v>0</v>
      </c>
      <c r="AG82" s="149">
        <f>SUMIFS('Transaction List - Final Report'!$M$10:$M$115,'Transaction List - Final Report'!$D$10:$D$115,'Budget &amp; Fin Report'!AG$9,'Transaction List - Final Report'!$B$10:$B$115,'Budget &amp; Fin Report'!$B82)</f>
        <v>0</v>
      </c>
      <c r="AH82" s="94">
        <f>SUMIFS('Transaction List - Final Report'!$M$10:$M$115,'Transaction List - Final Report'!$D$10:$D$115,'Budget &amp; Fin Report'!AH$9,'Transaction List - Final Report'!$B$10:$B$115,'Budget &amp; Fin Report'!$B82)</f>
        <v>0</v>
      </c>
      <c r="AI82" s="94">
        <f t="shared" ref="AI82:AI92" si="62">SUM(AC82:AH82)</f>
        <v>0</v>
      </c>
      <c r="AJ82" s="192" t="e">
        <f t="shared" ref="AJ82:AJ93" si="63">AI82/I82</f>
        <v>#DIV/0!</v>
      </c>
    </row>
    <row r="83" spans="2:36" ht="15">
      <c r="B83" s="225" t="s">
        <v>240</v>
      </c>
      <c r="C83" s="226"/>
      <c r="D83" s="227"/>
      <c r="E83" s="227"/>
      <c r="F83" s="230"/>
      <c r="G83" s="227"/>
      <c r="H83" s="229"/>
      <c r="I83" s="158">
        <f>E83*F83*G83*H83</f>
        <v>0</v>
      </c>
      <c r="J83" s="142"/>
      <c r="K83" s="93">
        <f>SUMIFS('Transaction List - Int Report 1'!$M$10:$M$115,'Transaction List - Int Report 1'!$D$10:$D$115,'Budget &amp; Fin Report'!K$9,'Transaction List - Int Report 1'!$B$10:$B$115,'Budget &amp; Fin Report'!$B83)</f>
        <v>0</v>
      </c>
      <c r="L83" s="94">
        <f>SUMIFS('Transaction List - Int Report 1'!$M$10:$M$115,'Transaction List - Int Report 1'!$D$10:$D$115,'Budget &amp; Fin Report'!L$9,'Transaction List - Int Report 1'!$B$10:$B$115,'Budget &amp; Fin Report'!$B83)</f>
        <v>0</v>
      </c>
      <c r="M83" s="149">
        <f>SUMIFS('Transaction List - Int Report 1'!$M$10:$M$115,'Transaction List - Int Report 1'!$D$10:$D$115,'Budget &amp; Fin Report'!M$9,'Transaction List - Int Report 1'!$B$10:$B$115,'Budget &amp; Fin Report'!$B83)</f>
        <v>0</v>
      </c>
      <c r="N83" s="149">
        <f>SUMIFS('Transaction List - Int Report 1'!$M$10:$M$115,'Transaction List - Int Report 1'!$D$10:$D$115,'Budget &amp; Fin Report'!N$9,'Transaction List - Int Report 1'!$B$10:$B$115,'Budget &amp; Fin Report'!$B83)</f>
        <v>0</v>
      </c>
      <c r="O83" s="149">
        <f>SUMIFS('Transaction List - Int Report 1'!$M$10:$M$115,'Transaction List - Int Report 1'!$D$10:$D$115,'Budget &amp; Fin Report'!O$9,'Transaction List - Int Report 1'!$B$10:$B$115,'Budget &amp; Fin Report'!$B83)</f>
        <v>0</v>
      </c>
      <c r="P83" s="94">
        <f>SUMIFS('Transaction List - Int Report 1'!$M$10:$M$115,'Transaction List - Int Report 1'!$D$10:$D$115,'Budget &amp; Fin Report'!P$9,'Transaction List - Int Report 1'!$B$10:$B$115,'Budget &amp; Fin Report'!$B83)</f>
        <v>0</v>
      </c>
      <c r="Q83" s="94">
        <f t="shared" si="59"/>
        <v>0</v>
      </c>
      <c r="R83" s="193" t="e">
        <f t="shared" si="46"/>
        <v>#DIV/0!</v>
      </c>
      <c r="T83" s="93">
        <f>SUMIFS('Transaction List - Int Report 2'!$M$10:$M$115,'Transaction List - Int Report 2'!$D$10:$D$115,'Budget &amp; Fin Report'!T$9,'Transaction List - Int Report 2'!$B$10:$B$115,'Budget &amp; Fin Report'!$B83)</f>
        <v>0</v>
      </c>
      <c r="U83" s="94">
        <f>SUMIFS('Transaction List - Int Report 2'!$M$10:$M$115,'Transaction List - Int Report 2'!$D$10:$D$115,'Budget &amp; Fin Report'!U$9,'Transaction List - Int Report 2'!$B$10:$B$115,'Budget &amp; Fin Report'!$B83)</f>
        <v>0</v>
      </c>
      <c r="V83" s="149">
        <f>SUMIFS('Transaction List - Int Report 2'!$M$10:$M$115,'Transaction List - Int Report 2'!$D$10:$D$115,'Budget &amp; Fin Report'!V$9,'Transaction List - Int Report 2'!$B$10:$B$115,'Budget &amp; Fin Report'!$B83)</f>
        <v>0</v>
      </c>
      <c r="W83" s="149">
        <f>SUMIFS('Transaction List - Int Report 2'!$M$10:$M$115,'Transaction List - Int Report 2'!$D$10:$D$115,'Budget &amp; Fin Report'!W$9,'Transaction List - Int Report 2'!$B$10:$B$115,'Budget &amp; Fin Report'!$B83)</f>
        <v>0</v>
      </c>
      <c r="X83" s="149">
        <f>SUMIFS('Transaction List - Int Report 2'!$M$10:$M$115,'Transaction List - Int Report 2'!$D$10:$D$115,'Budget &amp; Fin Report'!X$9,'Transaction List - Int Report 2'!$B$10:$B$115,'Budget &amp; Fin Report'!$B83)</f>
        <v>0</v>
      </c>
      <c r="Y83" s="94">
        <f>SUMIFS('Transaction List - Int Report 2'!$M$10:$M$115,'Transaction List - Int Report 2'!$D$10:$D$115,'Budget &amp; Fin Report'!Y$9,'Transaction List - Int Report 2'!$B$10:$B$115,'Budget &amp; Fin Report'!$B83)</f>
        <v>0</v>
      </c>
      <c r="Z83" s="94">
        <f t="shared" si="60"/>
        <v>0</v>
      </c>
      <c r="AA83" s="194" t="e">
        <f t="shared" si="61"/>
        <v>#DIV/0!</v>
      </c>
      <c r="AC83" s="93">
        <f>SUMIFS('Transaction List - Final Report'!$M$10:$M$115,'Transaction List - Final Report'!$D$10:$D$115,'Budget &amp; Fin Report'!AC$9,'Transaction List - Final Report'!$B$10:$B$115,'Budget &amp; Fin Report'!$B83)</f>
        <v>0</v>
      </c>
      <c r="AD83" s="94">
        <f>SUMIFS('Transaction List - Final Report'!$M$10:$M$115,'Transaction List - Final Report'!$D$10:$D$115,'Budget &amp; Fin Report'!AD$9,'Transaction List - Final Report'!$B$10:$B$115,'Budget &amp; Fin Report'!$B83)</f>
        <v>0</v>
      </c>
      <c r="AE83" s="149">
        <f>SUMIFS('Transaction List - Final Report'!$M$10:$M$115,'Transaction List - Final Report'!$D$10:$D$115,'Budget &amp; Fin Report'!AE$9,'Transaction List - Final Report'!$B$10:$B$115,'Budget &amp; Fin Report'!$B83)</f>
        <v>0</v>
      </c>
      <c r="AF83" s="149">
        <f>SUMIFS('Transaction List - Final Report'!$M$10:$M$115,'Transaction List - Final Report'!$D$10:$D$115,'Budget &amp; Fin Report'!AF$9,'Transaction List - Final Report'!$B$10:$B$115,'Budget &amp; Fin Report'!$B83)</f>
        <v>0</v>
      </c>
      <c r="AG83" s="149">
        <f>SUMIFS('Transaction List - Final Report'!$M$10:$M$115,'Transaction List - Final Report'!$D$10:$D$115,'Budget &amp; Fin Report'!AG$9,'Transaction List - Final Report'!$B$10:$B$115,'Budget &amp; Fin Report'!$B83)</f>
        <v>0</v>
      </c>
      <c r="AH83" s="94">
        <f>SUMIFS('Transaction List - Final Report'!$M$10:$M$115,'Transaction List - Final Report'!$D$10:$D$115,'Budget &amp; Fin Report'!AH$9,'Transaction List - Final Report'!$B$10:$B$115,'Budget &amp; Fin Report'!$B83)</f>
        <v>0</v>
      </c>
      <c r="AI83" s="94">
        <f t="shared" si="62"/>
        <v>0</v>
      </c>
      <c r="AJ83" s="192" t="e">
        <f t="shared" si="63"/>
        <v>#DIV/0!</v>
      </c>
    </row>
    <row r="84" spans="2:36" ht="15">
      <c r="B84" s="225" t="s">
        <v>241</v>
      </c>
      <c r="C84" s="226"/>
      <c r="D84" s="227"/>
      <c r="E84" s="227"/>
      <c r="F84" s="230"/>
      <c r="G84" s="227"/>
      <c r="H84" s="229"/>
      <c r="I84" s="159">
        <f t="shared" ref="I84:I85" si="64">E84*F84*G84*H84</f>
        <v>0</v>
      </c>
      <c r="J84" s="142"/>
      <c r="K84" s="93">
        <f>SUMIFS('Transaction List - Int Report 1'!$M$10:$M$115,'Transaction List - Int Report 1'!$D$10:$D$115,'Budget &amp; Fin Report'!K$9,'Transaction List - Int Report 1'!$B$10:$B$115,'Budget &amp; Fin Report'!$B84)</f>
        <v>0</v>
      </c>
      <c r="L84" s="94">
        <f>SUMIFS('Transaction List - Int Report 1'!$M$10:$M$115,'Transaction List - Int Report 1'!$D$10:$D$115,'Budget &amp; Fin Report'!L$9,'Transaction List - Int Report 1'!$B$10:$B$115,'Budget &amp; Fin Report'!$B84)</f>
        <v>0</v>
      </c>
      <c r="M84" s="149">
        <f>SUMIFS('Transaction List - Int Report 1'!$M$10:$M$115,'Transaction List - Int Report 1'!$D$10:$D$115,'Budget &amp; Fin Report'!M$9,'Transaction List - Int Report 1'!$B$10:$B$115,'Budget &amp; Fin Report'!$B84)</f>
        <v>0</v>
      </c>
      <c r="N84" s="149">
        <f>SUMIFS('Transaction List - Int Report 1'!$M$10:$M$115,'Transaction List - Int Report 1'!$D$10:$D$115,'Budget &amp; Fin Report'!N$9,'Transaction List - Int Report 1'!$B$10:$B$115,'Budget &amp; Fin Report'!$B84)</f>
        <v>0</v>
      </c>
      <c r="O84" s="149">
        <f>SUMIFS('Transaction List - Int Report 1'!$M$10:$M$115,'Transaction List - Int Report 1'!$D$10:$D$115,'Budget &amp; Fin Report'!O$9,'Transaction List - Int Report 1'!$B$10:$B$115,'Budget &amp; Fin Report'!$B84)</f>
        <v>0</v>
      </c>
      <c r="P84" s="94">
        <f>SUMIFS('Transaction List - Int Report 1'!$M$10:$M$115,'Transaction List - Int Report 1'!$D$10:$D$115,'Budget &amp; Fin Report'!P$9,'Transaction List - Int Report 1'!$B$10:$B$115,'Budget &amp; Fin Report'!$B84)</f>
        <v>0</v>
      </c>
      <c r="Q84" s="94">
        <f t="shared" si="59"/>
        <v>0</v>
      </c>
      <c r="R84" s="193" t="e">
        <f t="shared" si="46"/>
        <v>#DIV/0!</v>
      </c>
      <c r="T84" s="93">
        <f>SUMIFS('Transaction List - Int Report 2'!$M$10:$M$115,'Transaction List - Int Report 2'!$D$10:$D$115,'Budget &amp; Fin Report'!T$9,'Transaction List - Int Report 2'!$B$10:$B$115,'Budget &amp; Fin Report'!$B84)</f>
        <v>0</v>
      </c>
      <c r="U84" s="94">
        <f>SUMIFS('Transaction List - Int Report 2'!$M$10:$M$115,'Transaction List - Int Report 2'!$D$10:$D$115,'Budget &amp; Fin Report'!U$9,'Transaction List - Int Report 2'!$B$10:$B$115,'Budget &amp; Fin Report'!$B84)</f>
        <v>0</v>
      </c>
      <c r="V84" s="149">
        <f>SUMIFS('Transaction List - Int Report 2'!$M$10:$M$115,'Transaction List - Int Report 2'!$D$10:$D$115,'Budget &amp; Fin Report'!V$9,'Transaction List - Int Report 2'!$B$10:$B$115,'Budget &amp; Fin Report'!$B84)</f>
        <v>0</v>
      </c>
      <c r="W84" s="149">
        <f>SUMIFS('Transaction List - Int Report 2'!$M$10:$M$115,'Transaction List - Int Report 2'!$D$10:$D$115,'Budget &amp; Fin Report'!W$9,'Transaction List - Int Report 2'!$B$10:$B$115,'Budget &amp; Fin Report'!$B84)</f>
        <v>0</v>
      </c>
      <c r="X84" s="149">
        <f>SUMIFS('Transaction List - Int Report 2'!$M$10:$M$115,'Transaction List - Int Report 2'!$D$10:$D$115,'Budget &amp; Fin Report'!X$9,'Transaction List - Int Report 2'!$B$10:$B$115,'Budget &amp; Fin Report'!$B84)</f>
        <v>0</v>
      </c>
      <c r="Y84" s="94">
        <f>SUMIFS('Transaction List - Int Report 2'!$M$10:$M$115,'Transaction List - Int Report 2'!$D$10:$D$115,'Budget &amp; Fin Report'!Y$9,'Transaction List - Int Report 2'!$B$10:$B$115,'Budget &amp; Fin Report'!$B84)</f>
        <v>0</v>
      </c>
      <c r="Z84" s="94">
        <f t="shared" si="60"/>
        <v>0</v>
      </c>
      <c r="AA84" s="194" t="e">
        <f t="shared" si="61"/>
        <v>#DIV/0!</v>
      </c>
      <c r="AC84" s="93">
        <f>SUMIFS('Transaction List - Final Report'!$M$10:$M$115,'Transaction List - Final Report'!$D$10:$D$115,'Budget &amp; Fin Report'!AC$9,'Transaction List - Final Report'!$B$10:$B$115,'Budget &amp; Fin Report'!$B84)</f>
        <v>0</v>
      </c>
      <c r="AD84" s="94">
        <f>SUMIFS('Transaction List - Final Report'!$M$10:$M$115,'Transaction List - Final Report'!$D$10:$D$115,'Budget &amp; Fin Report'!AD$9,'Transaction List - Final Report'!$B$10:$B$115,'Budget &amp; Fin Report'!$B84)</f>
        <v>0</v>
      </c>
      <c r="AE84" s="149">
        <f>SUMIFS('Transaction List - Final Report'!$M$10:$M$115,'Transaction List - Final Report'!$D$10:$D$115,'Budget &amp; Fin Report'!AE$9,'Transaction List - Final Report'!$B$10:$B$115,'Budget &amp; Fin Report'!$B84)</f>
        <v>0</v>
      </c>
      <c r="AF84" s="149">
        <f>SUMIFS('Transaction List - Final Report'!$M$10:$M$115,'Transaction List - Final Report'!$D$10:$D$115,'Budget &amp; Fin Report'!AF$9,'Transaction List - Final Report'!$B$10:$B$115,'Budget &amp; Fin Report'!$B84)</f>
        <v>0</v>
      </c>
      <c r="AG84" s="149">
        <f>SUMIFS('Transaction List - Final Report'!$M$10:$M$115,'Transaction List - Final Report'!$D$10:$D$115,'Budget &amp; Fin Report'!AG$9,'Transaction List - Final Report'!$B$10:$B$115,'Budget &amp; Fin Report'!$B84)</f>
        <v>0</v>
      </c>
      <c r="AH84" s="94">
        <f>SUMIFS('Transaction List - Final Report'!$M$10:$M$115,'Transaction List - Final Report'!$D$10:$D$115,'Budget &amp; Fin Report'!AH$9,'Transaction List - Final Report'!$B$10:$B$115,'Budget &amp; Fin Report'!$B84)</f>
        <v>0</v>
      </c>
      <c r="AI84" s="94">
        <f t="shared" si="62"/>
        <v>0</v>
      </c>
      <c r="AJ84" s="194" t="e">
        <f t="shared" si="63"/>
        <v>#DIV/0!</v>
      </c>
    </row>
    <row r="85" spans="2:36" ht="15">
      <c r="B85" s="225" t="s">
        <v>242</v>
      </c>
      <c r="C85" s="226"/>
      <c r="D85" s="227"/>
      <c r="E85" s="227"/>
      <c r="F85" s="230"/>
      <c r="G85" s="227"/>
      <c r="H85" s="229"/>
      <c r="I85" s="159">
        <f t="shared" si="64"/>
        <v>0</v>
      </c>
      <c r="J85" s="142"/>
      <c r="K85" s="93">
        <f>SUMIFS('Transaction List - Int Report 1'!$M$10:$M$115,'Transaction List - Int Report 1'!$D$10:$D$115,'Budget &amp; Fin Report'!K$9,'Transaction List - Int Report 1'!$B$10:$B$115,'Budget &amp; Fin Report'!$B85)</f>
        <v>0</v>
      </c>
      <c r="L85" s="94">
        <f>SUMIFS('Transaction List - Int Report 1'!$M$10:$M$115,'Transaction List - Int Report 1'!$D$10:$D$115,'Budget &amp; Fin Report'!L$9,'Transaction List - Int Report 1'!$B$10:$B$115,'Budget &amp; Fin Report'!$B85)</f>
        <v>0</v>
      </c>
      <c r="M85" s="149">
        <f>SUMIFS('Transaction List - Int Report 1'!$M$10:$M$115,'Transaction List - Int Report 1'!$D$10:$D$115,'Budget &amp; Fin Report'!M$9,'Transaction List - Int Report 1'!$B$10:$B$115,'Budget &amp; Fin Report'!$B85)</f>
        <v>0</v>
      </c>
      <c r="N85" s="149">
        <f>SUMIFS('Transaction List - Int Report 1'!$M$10:$M$115,'Transaction List - Int Report 1'!$D$10:$D$115,'Budget &amp; Fin Report'!N$9,'Transaction List - Int Report 1'!$B$10:$B$115,'Budget &amp; Fin Report'!$B85)</f>
        <v>0</v>
      </c>
      <c r="O85" s="149">
        <f>SUMIFS('Transaction List - Int Report 1'!$M$10:$M$115,'Transaction List - Int Report 1'!$D$10:$D$115,'Budget &amp; Fin Report'!O$9,'Transaction List - Int Report 1'!$B$10:$B$115,'Budget &amp; Fin Report'!$B85)</f>
        <v>0</v>
      </c>
      <c r="P85" s="94">
        <f>SUMIFS('Transaction List - Int Report 1'!$M$10:$M$115,'Transaction List - Int Report 1'!$D$10:$D$115,'Budget &amp; Fin Report'!P$9,'Transaction List - Int Report 1'!$B$10:$B$115,'Budget &amp; Fin Report'!$B85)</f>
        <v>0</v>
      </c>
      <c r="Q85" s="94">
        <f t="shared" si="59"/>
        <v>0</v>
      </c>
      <c r="R85" s="193" t="e">
        <f t="shared" si="46"/>
        <v>#DIV/0!</v>
      </c>
      <c r="T85" s="93">
        <f>SUMIFS('Transaction List - Int Report 2'!$M$10:$M$115,'Transaction List - Int Report 2'!$D$10:$D$115,'Budget &amp; Fin Report'!T$9,'Transaction List - Int Report 2'!$B$10:$B$115,'Budget &amp; Fin Report'!$B85)</f>
        <v>0</v>
      </c>
      <c r="U85" s="94">
        <f>SUMIFS('Transaction List - Int Report 2'!$M$10:$M$115,'Transaction List - Int Report 2'!$D$10:$D$115,'Budget &amp; Fin Report'!U$9,'Transaction List - Int Report 2'!$B$10:$B$115,'Budget &amp; Fin Report'!$B85)</f>
        <v>0</v>
      </c>
      <c r="V85" s="149">
        <f>SUMIFS('Transaction List - Int Report 2'!$M$10:$M$115,'Transaction List - Int Report 2'!$D$10:$D$115,'Budget &amp; Fin Report'!V$9,'Transaction List - Int Report 2'!$B$10:$B$115,'Budget &amp; Fin Report'!$B85)</f>
        <v>0</v>
      </c>
      <c r="W85" s="149">
        <f>SUMIFS('Transaction List - Int Report 2'!$M$10:$M$115,'Transaction List - Int Report 2'!$D$10:$D$115,'Budget &amp; Fin Report'!W$9,'Transaction List - Int Report 2'!$B$10:$B$115,'Budget &amp; Fin Report'!$B85)</f>
        <v>0</v>
      </c>
      <c r="X85" s="149">
        <f>SUMIFS('Transaction List - Int Report 2'!$M$10:$M$115,'Transaction List - Int Report 2'!$D$10:$D$115,'Budget &amp; Fin Report'!X$9,'Transaction List - Int Report 2'!$B$10:$B$115,'Budget &amp; Fin Report'!$B85)</f>
        <v>0</v>
      </c>
      <c r="Y85" s="94">
        <f>SUMIFS('Transaction List - Int Report 2'!$M$10:$M$115,'Transaction List - Int Report 2'!$D$10:$D$115,'Budget &amp; Fin Report'!Y$9,'Transaction List - Int Report 2'!$B$10:$B$115,'Budget &amp; Fin Report'!$B85)</f>
        <v>0</v>
      </c>
      <c r="Z85" s="94">
        <f t="shared" si="60"/>
        <v>0</v>
      </c>
      <c r="AA85" s="194" t="e">
        <f t="shared" si="61"/>
        <v>#DIV/0!</v>
      </c>
      <c r="AC85" s="93">
        <f>SUMIFS('Transaction List - Final Report'!$M$10:$M$115,'Transaction List - Final Report'!$D$10:$D$115,'Budget &amp; Fin Report'!AC$9,'Transaction List - Final Report'!$B$10:$B$115,'Budget &amp; Fin Report'!$B85)</f>
        <v>0</v>
      </c>
      <c r="AD85" s="94">
        <f>SUMIFS('Transaction List - Final Report'!$M$10:$M$115,'Transaction List - Final Report'!$D$10:$D$115,'Budget &amp; Fin Report'!AD$9,'Transaction List - Final Report'!$B$10:$B$115,'Budget &amp; Fin Report'!$B85)</f>
        <v>0</v>
      </c>
      <c r="AE85" s="149">
        <f>SUMIFS('Transaction List - Final Report'!$M$10:$M$115,'Transaction List - Final Report'!$D$10:$D$115,'Budget &amp; Fin Report'!AE$9,'Transaction List - Final Report'!$B$10:$B$115,'Budget &amp; Fin Report'!$B85)</f>
        <v>0</v>
      </c>
      <c r="AF85" s="149">
        <f>SUMIFS('Transaction List - Final Report'!$M$10:$M$115,'Transaction List - Final Report'!$D$10:$D$115,'Budget &amp; Fin Report'!AF$9,'Transaction List - Final Report'!$B$10:$B$115,'Budget &amp; Fin Report'!$B85)</f>
        <v>0</v>
      </c>
      <c r="AG85" s="149">
        <f>SUMIFS('Transaction List - Final Report'!$M$10:$M$115,'Transaction List - Final Report'!$D$10:$D$115,'Budget &amp; Fin Report'!AG$9,'Transaction List - Final Report'!$B$10:$B$115,'Budget &amp; Fin Report'!$B85)</f>
        <v>0</v>
      </c>
      <c r="AH85" s="94">
        <f>SUMIFS('Transaction List - Final Report'!$M$10:$M$115,'Transaction List - Final Report'!$D$10:$D$115,'Budget &amp; Fin Report'!AH$9,'Transaction List - Final Report'!$B$10:$B$115,'Budget &amp; Fin Report'!$B85)</f>
        <v>0</v>
      </c>
      <c r="AI85" s="94">
        <f t="shared" si="62"/>
        <v>0</v>
      </c>
      <c r="AJ85" s="194" t="e">
        <f t="shared" si="63"/>
        <v>#DIV/0!</v>
      </c>
    </row>
    <row r="86" spans="2:36" ht="15">
      <c r="B86" s="225" t="s">
        <v>243</v>
      </c>
      <c r="C86" s="226"/>
      <c r="D86" s="227"/>
      <c r="E86" s="227"/>
      <c r="F86" s="230"/>
      <c r="G86" s="227"/>
      <c r="H86" s="229"/>
      <c r="I86" s="158">
        <f>E86*F86*G86*H86</f>
        <v>0</v>
      </c>
      <c r="J86" s="142"/>
      <c r="K86" s="93">
        <f>SUMIFS('Transaction List - Int Report 1'!$M$10:$M$115,'Transaction List - Int Report 1'!$D$10:$D$115,'Budget &amp; Fin Report'!K$9,'Transaction List - Int Report 1'!$B$10:$B$115,'Budget &amp; Fin Report'!$B86)</f>
        <v>0</v>
      </c>
      <c r="L86" s="94">
        <f>SUMIFS('Transaction List - Int Report 1'!$M$10:$M$115,'Transaction List - Int Report 1'!$D$10:$D$115,'Budget &amp; Fin Report'!L$9,'Transaction List - Int Report 1'!$B$10:$B$115,'Budget &amp; Fin Report'!$B86)</f>
        <v>0</v>
      </c>
      <c r="M86" s="149">
        <f>SUMIFS('Transaction List - Int Report 1'!$M$10:$M$115,'Transaction List - Int Report 1'!$D$10:$D$115,'Budget &amp; Fin Report'!M$9,'Transaction List - Int Report 1'!$B$10:$B$115,'Budget &amp; Fin Report'!$B86)</f>
        <v>0</v>
      </c>
      <c r="N86" s="149">
        <f>SUMIFS('Transaction List - Int Report 1'!$M$10:$M$115,'Transaction List - Int Report 1'!$D$10:$D$115,'Budget &amp; Fin Report'!N$9,'Transaction List - Int Report 1'!$B$10:$B$115,'Budget &amp; Fin Report'!$B86)</f>
        <v>0</v>
      </c>
      <c r="O86" s="149">
        <f>SUMIFS('Transaction List - Int Report 1'!$M$10:$M$115,'Transaction List - Int Report 1'!$D$10:$D$115,'Budget &amp; Fin Report'!O$9,'Transaction List - Int Report 1'!$B$10:$B$115,'Budget &amp; Fin Report'!$B86)</f>
        <v>0</v>
      </c>
      <c r="P86" s="94">
        <f>SUMIFS('Transaction List - Int Report 1'!$M$10:$M$115,'Transaction List - Int Report 1'!$D$10:$D$115,'Budget &amp; Fin Report'!P$9,'Transaction List - Int Report 1'!$B$10:$B$115,'Budget &amp; Fin Report'!$B86)</f>
        <v>0</v>
      </c>
      <c r="Q86" s="94">
        <f t="shared" si="59"/>
        <v>0</v>
      </c>
      <c r="R86" s="193" t="e">
        <f t="shared" si="46"/>
        <v>#DIV/0!</v>
      </c>
      <c r="T86" s="93">
        <f>SUMIFS('Transaction List - Int Report 2'!$M$10:$M$115,'Transaction List - Int Report 2'!$D$10:$D$115,'Budget &amp; Fin Report'!T$9,'Transaction List - Int Report 2'!$B$10:$B$115,'Budget &amp; Fin Report'!$B86)</f>
        <v>0</v>
      </c>
      <c r="U86" s="94">
        <f>SUMIFS('Transaction List - Int Report 2'!$M$10:$M$115,'Transaction List - Int Report 2'!$D$10:$D$115,'Budget &amp; Fin Report'!U$9,'Transaction List - Int Report 2'!$B$10:$B$115,'Budget &amp; Fin Report'!$B86)</f>
        <v>0</v>
      </c>
      <c r="V86" s="149">
        <f>SUMIFS('Transaction List - Int Report 2'!$M$10:$M$115,'Transaction List - Int Report 2'!$D$10:$D$115,'Budget &amp; Fin Report'!V$9,'Transaction List - Int Report 2'!$B$10:$B$115,'Budget &amp; Fin Report'!$B86)</f>
        <v>0</v>
      </c>
      <c r="W86" s="149">
        <f>SUMIFS('Transaction List - Int Report 2'!$M$10:$M$115,'Transaction List - Int Report 2'!$D$10:$D$115,'Budget &amp; Fin Report'!W$9,'Transaction List - Int Report 2'!$B$10:$B$115,'Budget &amp; Fin Report'!$B86)</f>
        <v>0</v>
      </c>
      <c r="X86" s="149">
        <f>SUMIFS('Transaction List - Int Report 2'!$M$10:$M$115,'Transaction List - Int Report 2'!$D$10:$D$115,'Budget &amp; Fin Report'!X$9,'Transaction List - Int Report 2'!$B$10:$B$115,'Budget &amp; Fin Report'!$B86)</f>
        <v>0</v>
      </c>
      <c r="Y86" s="94">
        <f>SUMIFS('Transaction List - Int Report 2'!$M$10:$M$115,'Transaction List - Int Report 2'!$D$10:$D$115,'Budget &amp; Fin Report'!Y$9,'Transaction List - Int Report 2'!$B$10:$B$115,'Budget &amp; Fin Report'!$B86)</f>
        <v>0</v>
      </c>
      <c r="Z86" s="94">
        <f t="shared" si="60"/>
        <v>0</v>
      </c>
      <c r="AA86" s="194" t="e">
        <f t="shared" si="61"/>
        <v>#DIV/0!</v>
      </c>
      <c r="AC86" s="93">
        <f>SUMIFS('Transaction List - Final Report'!$M$10:$M$115,'Transaction List - Final Report'!$D$10:$D$115,'Budget &amp; Fin Report'!AC$9,'Transaction List - Final Report'!$B$10:$B$115,'Budget &amp; Fin Report'!$B86)</f>
        <v>0</v>
      </c>
      <c r="AD86" s="94">
        <f>SUMIFS('Transaction List - Final Report'!$M$10:$M$115,'Transaction List - Final Report'!$D$10:$D$115,'Budget &amp; Fin Report'!AD$9,'Transaction List - Final Report'!$B$10:$B$115,'Budget &amp; Fin Report'!$B86)</f>
        <v>0</v>
      </c>
      <c r="AE86" s="149">
        <f>SUMIFS('Transaction List - Final Report'!$M$10:$M$115,'Transaction List - Final Report'!$D$10:$D$115,'Budget &amp; Fin Report'!AE$9,'Transaction List - Final Report'!$B$10:$B$115,'Budget &amp; Fin Report'!$B86)</f>
        <v>0</v>
      </c>
      <c r="AF86" s="149">
        <f>SUMIFS('Transaction List - Final Report'!$M$10:$M$115,'Transaction List - Final Report'!$D$10:$D$115,'Budget &amp; Fin Report'!AF$9,'Transaction List - Final Report'!$B$10:$B$115,'Budget &amp; Fin Report'!$B86)</f>
        <v>0</v>
      </c>
      <c r="AG86" s="149">
        <f>SUMIFS('Transaction List - Final Report'!$M$10:$M$115,'Transaction List - Final Report'!$D$10:$D$115,'Budget &amp; Fin Report'!AG$9,'Transaction List - Final Report'!$B$10:$B$115,'Budget &amp; Fin Report'!$B86)</f>
        <v>0</v>
      </c>
      <c r="AH86" s="94">
        <f>SUMIFS('Transaction List - Final Report'!$M$10:$M$115,'Transaction List - Final Report'!$D$10:$D$115,'Budget &amp; Fin Report'!AH$9,'Transaction List - Final Report'!$B$10:$B$115,'Budget &amp; Fin Report'!$B86)</f>
        <v>0</v>
      </c>
      <c r="AI86" s="94">
        <f t="shared" si="62"/>
        <v>0</v>
      </c>
      <c r="AJ86" s="194" t="e">
        <f t="shared" si="63"/>
        <v>#DIV/0!</v>
      </c>
    </row>
    <row r="87" spans="2:36" ht="15">
      <c r="B87" s="225" t="s">
        <v>244</v>
      </c>
      <c r="C87" s="226"/>
      <c r="D87" s="227"/>
      <c r="E87" s="227"/>
      <c r="F87" s="230"/>
      <c r="G87" s="227"/>
      <c r="H87" s="229"/>
      <c r="I87" s="159">
        <f t="shared" ref="I87:I88" si="65">E87*F87*G87*H87</f>
        <v>0</v>
      </c>
      <c r="J87" s="142"/>
      <c r="K87" s="93">
        <f>SUMIFS('Transaction List - Int Report 1'!$M$10:$M$115,'Transaction List - Int Report 1'!$D$10:$D$115,'Budget &amp; Fin Report'!K$9,'Transaction List - Int Report 1'!$B$10:$B$115,'Budget &amp; Fin Report'!$B87)</f>
        <v>0</v>
      </c>
      <c r="L87" s="94">
        <f>SUMIFS('Transaction List - Int Report 1'!$M$10:$M$115,'Transaction List - Int Report 1'!$D$10:$D$115,'Budget &amp; Fin Report'!L$9,'Transaction List - Int Report 1'!$B$10:$B$115,'Budget &amp; Fin Report'!$B87)</f>
        <v>0</v>
      </c>
      <c r="M87" s="149">
        <f>SUMIFS('Transaction List - Int Report 1'!$M$10:$M$115,'Transaction List - Int Report 1'!$D$10:$D$115,'Budget &amp; Fin Report'!M$9,'Transaction List - Int Report 1'!$B$10:$B$115,'Budget &amp; Fin Report'!$B87)</f>
        <v>0</v>
      </c>
      <c r="N87" s="149">
        <f>SUMIFS('Transaction List - Int Report 1'!$M$10:$M$115,'Transaction List - Int Report 1'!$D$10:$D$115,'Budget &amp; Fin Report'!N$9,'Transaction List - Int Report 1'!$B$10:$B$115,'Budget &amp; Fin Report'!$B87)</f>
        <v>0</v>
      </c>
      <c r="O87" s="149">
        <f>SUMIFS('Transaction List - Int Report 1'!$M$10:$M$115,'Transaction List - Int Report 1'!$D$10:$D$115,'Budget &amp; Fin Report'!O$9,'Transaction List - Int Report 1'!$B$10:$B$115,'Budget &amp; Fin Report'!$B87)</f>
        <v>0</v>
      </c>
      <c r="P87" s="94">
        <f>SUMIFS('Transaction List - Int Report 1'!$M$10:$M$115,'Transaction List - Int Report 1'!$D$10:$D$115,'Budget &amp; Fin Report'!P$9,'Transaction List - Int Report 1'!$B$10:$B$115,'Budget &amp; Fin Report'!$B87)</f>
        <v>0</v>
      </c>
      <c r="Q87" s="94">
        <f t="shared" si="59"/>
        <v>0</v>
      </c>
      <c r="R87" s="193" t="e">
        <f t="shared" si="46"/>
        <v>#DIV/0!</v>
      </c>
      <c r="T87" s="93">
        <f>SUMIFS('Transaction List - Int Report 2'!$M$10:$M$115,'Transaction List - Int Report 2'!$D$10:$D$115,'Budget &amp; Fin Report'!T$9,'Transaction List - Int Report 2'!$B$10:$B$115,'Budget &amp; Fin Report'!$B87)</f>
        <v>0</v>
      </c>
      <c r="U87" s="94">
        <f>SUMIFS('Transaction List - Int Report 2'!$M$10:$M$115,'Transaction List - Int Report 2'!$D$10:$D$115,'Budget &amp; Fin Report'!U$9,'Transaction List - Int Report 2'!$B$10:$B$115,'Budget &amp; Fin Report'!$B87)</f>
        <v>0</v>
      </c>
      <c r="V87" s="149">
        <f>SUMIFS('Transaction List - Int Report 2'!$M$10:$M$115,'Transaction List - Int Report 2'!$D$10:$D$115,'Budget &amp; Fin Report'!V$9,'Transaction List - Int Report 2'!$B$10:$B$115,'Budget &amp; Fin Report'!$B87)</f>
        <v>0</v>
      </c>
      <c r="W87" s="149">
        <f>SUMIFS('Transaction List - Int Report 2'!$M$10:$M$115,'Transaction List - Int Report 2'!$D$10:$D$115,'Budget &amp; Fin Report'!W$9,'Transaction List - Int Report 2'!$B$10:$B$115,'Budget &amp; Fin Report'!$B87)</f>
        <v>0</v>
      </c>
      <c r="X87" s="149">
        <f>SUMIFS('Transaction List - Int Report 2'!$M$10:$M$115,'Transaction List - Int Report 2'!$D$10:$D$115,'Budget &amp; Fin Report'!X$9,'Transaction List - Int Report 2'!$B$10:$B$115,'Budget &amp; Fin Report'!$B87)</f>
        <v>0</v>
      </c>
      <c r="Y87" s="94">
        <f>SUMIFS('Transaction List - Int Report 2'!$M$10:$M$115,'Transaction List - Int Report 2'!$D$10:$D$115,'Budget &amp; Fin Report'!Y$9,'Transaction List - Int Report 2'!$B$10:$B$115,'Budget &amp; Fin Report'!$B87)</f>
        <v>0</v>
      </c>
      <c r="Z87" s="94">
        <f t="shared" si="60"/>
        <v>0</v>
      </c>
      <c r="AA87" s="194" t="e">
        <f t="shared" si="61"/>
        <v>#DIV/0!</v>
      </c>
      <c r="AC87" s="93">
        <f>SUMIFS('Transaction List - Final Report'!$M$10:$M$115,'Transaction List - Final Report'!$D$10:$D$115,'Budget &amp; Fin Report'!AC$9,'Transaction List - Final Report'!$B$10:$B$115,'Budget &amp; Fin Report'!$B87)</f>
        <v>0</v>
      </c>
      <c r="AD87" s="94">
        <f>SUMIFS('Transaction List - Final Report'!$M$10:$M$115,'Transaction List - Final Report'!$D$10:$D$115,'Budget &amp; Fin Report'!AD$9,'Transaction List - Final Report'!$B$10:$B$115,'Budget &amp; Fin Report'!$B87)</f>
        <v>0</v>
      </c>
      <c r="AE87" s="149">
        <f>SUMIFS('Transaction List - Final Report'!$M$10:$M$115,'Transaction List - Final Report'!$D$10:$D$115,'Budget &amp; Fin Report'!AE$9,'Transaction List - Final Report'!$B$10:$B$115,'Budget &amp; Fin Report'!$B87)</f>
        <v>0</v>
      </c>
      <c r="AF87" s="149">
        <f>SUMIFS('Transaction List - Final Report'!$M$10:$M$115,'Transaction List - Final Report'!$D$10:$D$115,'Budget &amp; Fin Report'!AF$9,'Transaction List - Final Report'!$B$10:$B$115,'Budget &amp; Fin Report'!$B87)</f>
        <v>0</v>
      </c>
      <c r="AG87" s="149">
        <f>SUMIFS('Transaction List - Final Report'!$M$10:$M$115,'Transaction List - Final Report'!$D$10:$D$115,'Budget &amp; Fin Report'!AG$9,'Transaction List - Final Report'!$B$10:$B$115,'Budget &amp; Fin Report'!$B87)</f>
        <v>0</v>
      </c>
      <c r="AH87" s="94">
        <f>SUMIFS('Transaction List - Final Report'!$M$10:$M$115,'Transaction List - Final Report'!$D$10:$D$115,'Budget &amp; Fin Report'!AH$9,'Transaction List - Final Report'!$B$10:$B$115,'Budget &amp; Fin Report'!$B87)</f>
        <v>0</v>
      </c>
      <c r="AI87" s="94">
        <f t="shared" si="62"/>
        <v>0</v>
      </c>
      <c r="AJ87" s="194" t="e">
        <f t="shared" si="63"/>
        <v>#DIV/0!</v>
      </c>
    </row>
    <row r="88" spans="2:36" ht="15">
      <c r="B88" s="225" t="s">
        <v>245</v>
      </c>
      <c r="C88" s="226"/>
      <c r="D88" s="227"/>
      <c r="E88" s="227"/>
      <c r="F88" s="230"/>
      <c r="G88" s="227"/>
      <c r="H88" s="229"/>
      <c r="I88" s="159">
        <f t="shared" si="65"/>
        <v>0</v>
      </c>
      <c r="J88" s="142"/>
      <c r="K88" s="93">
        <f>SUMIFS('Transaction List - Int Report 1'!$M$10:$M$115,'Transaction List - Int Report 1'!$D$10:$D$115,'Budget &amp; Fin Report'!K$9,'Transaction List - Int Report 1'!$B$10:$B$115,'Budget &amp; Fin Report'!$B88)</f>
        <v>0</v>
      </c>
      <c r="L88" s="94">
        <f>SUMIFS('Transaction List - Int Report 1'!$M$10:$M$115,'Transaction List - Int Report 1'!$D$10:$D$115,'Budget &amp; Fin Report'!L$9,'Transaction List - Int Report 1'!$B$10:$B$115,'Budget &amp; Fin Report'!$B88)</f>
        <v>0</v>
      </c>
      <c r="M88" s="149">
        <f>SUMIFS('Transaction List - Int Report 1'!$M$10:$M$115,'Transaction List - Int Report 1'!$D$10:$D$115,'Budget &amp; Fin Report'!M$9,'Transaction List - Int Report 1'!$B$10:$B$115,'Budget &amp; Fin Report'!$B88)</f>
        <v>0</v>
      </c>
      <c r="N88" s="149">
        <f>SUMIFS('Transaction List - Int Report 1'!$M$10:$M$115,'Transaction List - Int Report 1'!$D$10:$D$115,'Budget &amp; Fin Report'!N$9,'Transaction List - Int Report 1'!$B$10:$B$115,'Budget &amp; Fin Report'!$B88)</f>
        <v>0</v>
      </c>
      <c r="O88" s="149">
        <f>SUMIFS('Transaction List - Int Report 1'!$M$10:$M$115,'Transaction List - Int Report 1'!$D$10:$D$115,'Budget &amp; Fin Report'!O$9,'Transaction List - Int Report 1'!$B$10:$B$115,'Budget &amp; Fin Report'!$B88)</f>
        <v>0</v>
      </c>
      <c r="P88" s="94">
        <f>SUMIFS('Transaction List - Int Report 1'!$M$10:$M$115,'Transaction List - Int Report 1'!$D$10:$D$115,'Budget &amp; Fin Report'!P$9,'Transaction List - Int Report 1'!$B$10:$B$115,'Budget &amp; Fin Report'!$B88)</f>
        <v>0</v>
      </c>
      <c r="Q88" s="94">
        <f t="shared" si="59"/>
        <v>0</v>
      </c>
      <c r="R88" s="193" t="e">
        <f t="shared" si="46"/>
        <v>#DIV/0!</v>
      </c>
      <c r="T88" s="93">
        <f>SUMIFS('Transaction List - Int Report 2'!$M$10:$M$115,'Transaction List - Int Report 2'!$D$10:$D$115,'Budget &amp; Fin Report'!T$9,'Transaction List - Int Report 2'!$B$10:$B$115,'Budget &amp; Fin Report'!$B88)</f>
        <v>0</v>
      </c>
      <c r="U88" s="94">
        <f>SUMIFS('Transaction List - Int Report 2'!$M$10:$M$115,'Transaction List - Int Report 2'!$D$10:$D$115,'Budget &amp; Fin Report'!U$9,'Transaction List - Int Report 2'!$B$10:$B$115,'Budget &amp; Fin Report'!$B88)</f>
        <v>0</v>
      </c>
      <c r="V88" s="149">
        <f>SUMIFS('Transaction List - Int Report 2'!$M$10:$M$115,'Transaction List - Int Report 2'!$D$10:$D$115,'Budget &amp; Fin Report'!V$9,'Transaction List - Int Report 2'!$B$10:$B$115,'Budget &amp; Fin Report'!$B88)</f>
        <v>0</v>
      </c>
      <c r="W88" s="149">
        <f>SUMIFS('Transaction List - Int Report 2'!$M$10:$M$115,'Transaction List - Int Report 2'!$D$10:$D$115,'Budget &amp; Fin Report'!W$9,'Transaction List - Int Report 2'!$B$10:$B$115,'Budget &amp; Fin Report'!$B88)</f>
        <v>0</v>
      </c>
      <c r="X88" s="149">
        <f>SUMIFS('Transaction List - Int Report 2'!$M$10:$M$115,'Transaction List - Int Report 2'!$D$10:$D$115,'Budget &amp; Fin Report'!X$9,'Transaction List - Int Report 2'!$B$10:$B$115,'Budget &amp; Fin Report'!$B88)</f>
        <v>0</v>
      </c>
      <c r="Y88" s="94">
        <f>SUMIFS('Transaction List - Int Report 2'!$M$10:$M$115,'Transaction List - Int Report 2'!$D$10:$D$115,'Budget &amp; Fin Report'!Y$9,'Transaction List - Int Report 2'!$B$10:$B$115,'Budget &amp; Fin Report'!$B88)</f>
        <v>0</v>
      </c>
      <c r="Z88" s="94">
        <f t="shared" si="60"/>
        <v>0</v>
      </c>
      <c r="AA88" s="194" t="e">
        <f t="shared" si="61"/>
        <v>#DIV/0!</v>
      </c>
      <c r="AC88" s="93">
        <f>SUMIFS('Transaction List - Final Report'!$M$10:$M$115,'Transaction List - Final Report'!$D$10:$D$115,'Budget &amp; Fin Report'!AC$9,'Transaction List - Final Report'!$B$10:$B$115,'Budget &amp; Fin Report'!$B88)</f>
        <v>0</v>
      </c>
      <c r="AD88" s="94">
        <f>SUMIFS('Transaction List - Final Report'!$M$10:$M$115,'Transaction List - Final Report'!$D$10:$D$115,'Budget &amp; Fin Report'!AD$9,'Transaction List - Final Report'!$B$10:$B$115,'Budget &amp; Fin Report'!$B88)</f>
        <v>0</v>
      </c>
      <c r="AE88" s="149">
        <f>SUMIFS('Transaction List - Final Report'!$M$10:$M$115,'Transaction List - Final Report'!$D$10:$D$115,'Budget &amp; Fin Report'!AE$9,'Transaction List - Final Report'!$B$10:$B$115,'Budget &amp; Fin Report'!$B88)</f>
        <v>0</v>
      </c>
      <c r="AF88" s="149">
        <f>SUMIFS('Transaction List - Final Report'!$M$10:$M$115,'Transaction List - Final Report'!$D$10:$D$115,'Budget &amp; Fin Report'!AF$9,'Transaction List - Final Report'!$B$10:$B$115,'Budget &amp; Fin Report'!$B88)</f>
        <v>0</v>
      </c>
      <c r="AG88" s="149">
        <f>SUMIFS('Transaction List - Final Report'!$M$10:$M$115,'Transaction List - Final Report'!$D$10:$D$115,'Budget &amp; Fin Report'!AG$9,'Transaction List - Final Report'!$B$10:$B$115,'Budget &amp; Fin Report'!$B88)</f>
        <v>0</v>
      </c>
      <c r="AH88" s="94">
        <f>SUMIFS('Transaction List - Final Report'!$M$10:$M$115,'Transaction List - Final Report'!$D$10:$D$115,'Budget &amp; Fin Report'!AH$9,'Transaction List - Final Report'!$B$10:$B$115,'Budget &amp; Fin Report'!$B88)</f>
        <v>0</v>
      </c>
      <c r="AI88" s="94">
        <f t="shared" si="62"/>
        <v>0</v>
      </c>
      <c r="AJ88" s="193" t="e">
        <f t="shared" si="63"/>
        <v>#DIV/0!</v>
      </c>
    </row>
    <row r="89" spans="2:36" ht="15">
      <c r="B89" s="225" t="s">
        <v>246</v>
      </c>
      <c r="C89" s="226"/>
      <c r="D89" s="227"/>
      <c r="E89" s="227"/>
      <c r="F89" s="230"/>
      <c r="G89" s="227"/>
      <c r="H89" s="229"/>
      <c r="I89" s="158">
        <f>E89*F89*G89*H89</f>
        <v>0</v>
      </c>
      <c r="J89" s="142"/>
      <c r="K89" s="93">
        <f>SUMIFS('Transaction List - Int Report 1'!$M$10:$M$115,'Transaction List - Int Report 1'!$D$10:$D$115,'Budget &amp; Fin Report'!K$9,'Transaction List - Int Report 1'!$B$10:$B$115,'Budget &amp; Fin Report'!$B89)</f>
        <v>0</v>
      </c>
      <c r="L89" s="94">
        <f>SUMIFS('Transaction List - Int Report 1'!$M$10:$M$115,'Transaction List - Int Report 1'!$D$10:$D$115,'Budget &amp; Fin Report'!L$9,'Transaction List - Int Report 1'!$B$10:$B$115,'Budget &amp; Fin Report'!$B89)</f>
        <v>0</v>
      </c>
      <c r="M89" s="149">
        <f>SUMIFS('Transaction List - Int Report 1'!$M$10:$M$115,'Transaction List - Int Report 1'!$D$10:$D$115,'Budget &amp; Fin Report'!M$9,'Transaction List - Int Report 1'!$B$10:$B$115,'Budget &amp; Fin Report'!$B89)</f>
        <v>0</v>
      </c>
      <c r="N89" s="149">
        <f>SUMIFS('Transaction List - Int Report 1'!$M$10:$M$115,'Transaction List - Int Report 1'!$D$10:$D$115,'Budget &amp; Fin Report'!N$9,'Transaction List - Int Report 1'!$B$10:$B$115,'Budget &amp; Fin Report'!$B89)</f>
        <v>0</v>
      </c>
      <c r="O89" s="149">
        <f>SUMIFS('Transaction List - Int Report 1'!$M$10:$M$115,'Transaction List - Int Report 1'!$D$10:$D$115,'Budget &amp; Fin Report'!O$9,'Transaction List - Int Report 1'!$B$10:$B$115,'Budget &amp; Fin Report'!$B89)</f>
        <v>0</v>
      </c>
      <c r="P89" s="94">
        <f>SUMIFS('Transaction List - Int Report 1'!$M$10:$M$115,'Transaction List - Int Report 1'!$D$10:$D$115,'Budget &amp; Fin Report'!P$9,'Transaction List - Int Report 1'!$B$10:$B$115,'Budget &amp; Fin Report'!$B89)</f>
        <v>0</v>
      </c>
      <c r="Q89" s="94">
        <f>SUM(K89:P89)</f>
        <v>0</v>
      </c>
      <c r="R89" s="193" t="e">
        <f t="shared" si="46"/>
        <v>#DIV/0!</v>
      </c>
      <c r="T89" s="93">
        <f>SUMIFS('Transaction List - Int Report 2'!$M$10:$M$115,'Transaction List - Int Report 2'!$D$10:$D$115,'Budget &amp; Fin Report'!T$9,'Transaction List - Int Report 2'!$B$10:$B$115,'Budget &amp; Fin Report'!$B89)</f>
        <v>0</v>
      </c>
      <c r="U89" s="94">
        <f>SUMIFS('Transaction List - Int Report 2'!$M$10:$M$115,'Transaction List - Int Report 2'!$D$10:$D$115,'Budget &amp; Fin Report'!U$9,'Transaction List - Int Report 2'!$B$10:$B$115,'Budget &amp; Fin Report'!$B89)</f>
        <v>0</v>
      </c>
      <c r="V89" s="149">
        <f>SUMIFS('Transaction List - Int Report 2'!$M$10:$M$115,'Transaction List - Int Report 2'!$D$10:$D$115,'Budget &amp; Fin Report'!V$9,'Transaction List - Int Report 2'!$B$10:$B$115,'Budget &amp; Fin Report'!$B89)</f>
        <v>0</v>
      </c>
      <c r="W89" s="149">
        <f>SUMIFS('Transaction List - Int Report 2'!$M$10:$M$115,'Transaction List - Int Report 2'!$D$10:$D$115,'Budget &amp; Fin Report'!W$9,'Transaction List - Int Report 2'!$B$10:$B$115,'Budget &amp; Fin Report'!$B89)</f>
        <v>0</v>
      </c>
      <c r="X89" s="149">
        <f>SUMIFS('Transaction List - Int Report 2'!$M$10:$M$115,'Transaction List - Int Report 2'!$D$10:$D$115,'Budget &amp; Fin Report'!X$9,'Transaction List - Int Report 2'!$B$10:$B$115,'Budget &amp; Fin Report'!$B89)</f>
        <v>0</v>
      </c>
      <c r="Y89" s="94">
        <f>SUMIFS('Transaction List - Int Report 2'!$M$10:$M$115,'Transaction List - Int Report 2'!$D$10:$D$115,'Budget &amp; Fin Report'!Y$9,'Transaction List - Int Report 2'!$B$10:$B$115,'Budget &amp; Fin Report'!$B89)</f>
        <v>0</v>
      </c>
      <c r="Z89" s="94">
        <f>SUM(T89:Y89)</f>
        <v>0</v>
      </c>
      <c r="AA89" s="194" t="e">
        <f t="shared" si="61"/>
        <v>#DIV/0!</v>
      </c>
      <c r="AC89" s="93">
        <f>SUMIFS('Transaction List - Final Report'!$M$10:$M$115,'Transaction List - Final Report'!$D$10:$D$115,'Budget &amp; Fin Report'!AC$9,'Transaction List - Final Report'!$B$10:$B$115,'Budget &amp; Fin Report'!$B89)</f>
        <v>0</v>
      </c>
      <c r="AD89" s="94">
        <f>SUMIFS('Transaction List - Final Report'!$M$10:$M$115,'Transaction List - Final Report'!$D$10:$D$115,'Budget &amp; Fin Report'!AD$9,'Transaction List - Final Report'!$B$10:$B$115,'Budget &amp; Fin Report'!$B89)</f>
        <v>0</v>
      </c>
      <c r="AE89" s="149">
        <f>SUMIFS('Transaction List - Final Report'!$M$10:$M$115,'Transaction List - Final Report'!$D$10:$D$115,'Budget &amp; Fin Report'!AE$9,'Transaction List - Final Report'!$B$10:$B$115,'Budget &amp; Fin Report'!$B89)</f>
        <v>0</v>
      </c>
      <c r="AF89" s="149">
        <f>SUMIFS('Transaction List - Final Report'!$M$10:$M$115,'Transaction List - Final Report'!$D$10:$D$115,'Budget &amp; Fin Report'!AF$9,'Transaction List - Final Report'!$B$10:$B$115,'Budget &amp; Fin Report'!$B89)</f>
        <v>0</v>
      </c>
      <c r="AG89" s="149">
        <f>SUMIFS('Transaction List - Final Report'!$M$10:$M$115,'Transaction List - Final Report'!$D$10:$D$115,'Budget &amp; Fin Report'!AG$9,'Transaction List - Final Report'!$B$10:$B$115,'Budget &amp; Fin Report'!$B89)</f>
        <v>0</v>
      </c>
      <c r="AH89" s="94">
        <f>SUMIFS('Transaction List - Final Report'!$M$10:$M$115,'Transaction List - Final Report'!$D$10:$D$115,'Budget &amp; Fin Report'!AH$9,'Transaction List - Final Report'!$B$10:$B$115,'Budget &amp; Fin Report'!$B89)</f>
        <v>0</v>
      </c>
      <c r="AI89" s="94">
        <f t="shared" si="62"/>
        <v>0</v>
      </c>
      <c r="AJ89" s="194" t="e">
        <f t="shared" si="63"/>
        <v>#DIV/0!</v>
      </c>
    </row>
    <row r="90" spans="2:36" ht="15">
      <c r="B90" s="225" t="s">
        <v>247</v>
      </c>
      <c r="C90" s="226"/>
      <c r="D90" s="227"/>
      <c r="E90" s="227"/>
      <c r="F90" s="230"/>
      <c r="G90" s="227"/>
      <c r="H90" s="229"/>
      <c r="I90" s="159">
        <f t="shared" ref="I90:I91" si="66">E90*F90*G90*H90</f>
        <v>0</v>
      </c>
      <c r="J90" s="142"/>
      <c r="K90" s="93">
        <f>SUMIFS('Transaction List - Int Report 1'!$M$10:$M$115,'Transaction List - Int Report 1'!$D$10:$D$115,'Budget &amp; Fin Report'!K$9,'Transaction List - Int Report 1'!$B$10:$B$115,'Budget &amp; Fin Report'!$B90)</f>
        <v>0</v>
      </c>
      <c r="L90" s="94">
        <f>SUMIFS('Transaction List - Int Report 1'!$M$10:$M$115,'Transaction List - Int Report 1'!$D$10:$D$115,'Budget &amp; Fin Report'!L$9,'Transaction List - Int Report 1'!$B$10:$B$115,'Budget &amp; Fin Report'!$B90)</f>
        <v>0</v>
      </c>
      <c r="M90" s="149">
        <f>SUMIFS('Transaction List - Int Report 1'!$M$10:$M$115,'Transaction List - Int Report 1'!$D$10:$D$115,'Budget &amp; Fin Report'!M$9,'Transaction List - Int Report 1'!$B$10:$B$115,'Budget &amp; Fin Report'!$B90)</f>
        <v>0</v>
      </c>
      <c r="N90" s="149">
        <f>SUMIFS('Transaction List - Int Report 1'!$M$10:$M$115,'Transaction List - Int Report 1'!$D$10:$D$115,'Budget &amp; Fin Report'!N$9,'Transaction List - Int Report 1'!$B$10:$B$115,'Budget &amp; Fin Report'!$B90)</f>
        <v>0</v>
      </c>
      <c r="O90" s="149">
        <f>SUMIFS('Transaction List - Int Report 1'!$M$10:$M$115,'Transaction List - Int Report 1'!$D$10:$D$115,'Budget &amp; Fin Report'!O$9,'Transaction List - Int Report 1'!$B$10:$B$115,'Budget &amp; Fin Report'!$B90)</f>
        <v>0</v>
      </c>
      <c r="P90" s="94">
        <f>SUMIFS('Transaction List - Int Report 1'!$M$10:$M$115,'Transaction List - Int Report 1'!$D$10:$D$115,'Budget &amp; Fin Report'!P$9,'Transaction List - Int Report 1'!$B$10:$B$115,'Budget &amp; Fin Report'!$B90)</f>
        <v>0</v>
      </c>
      <c r="Q90" s="94">
        <f t="shared" ref="Q90:Q92" si="67">SUM(K90:P90)</f>
        <v>0</v>
      </c>
      <c r="R90" s="193" t="e">
        <f t="shared" si="46"/>
        <v>#DIV/0!</v>
      </c>
      <c r="T90" s="93">
        <f>SUMIFS('Transaction List - Int Report 2'!$M$10:$M$115,'Transaction List - Int Report 2'!$D$10:$D$115,'Budget &amp; Fin Report'!T$9,'Transaction List - Int Report 2'!$B$10:$B$115,'Budget &amp; Fin Report'!$B90)</f>
        <v>0</v>
      </c>
      <c r="U90" s="94">
        <f>SUMIFS('Transaction List - Int Report 2'!$M$10:$M$115,'Transaction List - Int Report 2'!$D$10:$D$115,'Budget &amp; Fin Report'!U$9,'Transaction List - Int Report 2'!$B$10:$B$115,'Budget &amp; Fin Report'!$B90)</f>
        <v>0</v>
      </c>
      <c r="V90" s="149">
        <f>SUMIFS('Transaction List - Int Report 2'!$M$10:$M$115,'Transaction List - Int Report 2'!$D$10:$D$115,'Budget &amp; Fin Report'!V$9,'Transaction List - Int Report 2'!$B$10:$B$115,'Budget &amp; Fin Report'!$B90)</f>
        <v>0</v>
      </c>
      <c r="W90" s="149">
        <f>SUMIFS('Transaction List - Int Report 2'!$M$10:$M$115,'Transaction List - Int Report 2'!$D$10:$D$115,'Budget &amp; Fin Report'!W$9,'Transaction List - Int Report 2'!$B$10:$B$115,'Budget &amp; Fin Report'!$B90)</f>
        <v>0</v>
      </c>
      <c r="X90" s="149">
        <f>SUMIFS('Transaction List - Int Report 2'!$M$10:$M$115,'Transaction List - Int Report 2'!$D$10:$D$115,'Budget &amp; Fin Report'!X$9,'Transaction List - Int Report 2'!$B$10:$B$115,'Budget &amp; Fin Report'!$B90)</f>
        <v>0</v>
      </c>
      <c r="Y90" s="94">
        <f>SUMIFS('Transaction List - Int Report 2'!$M$10:$M$115,'Transaction List - Int Report 2'!$D$10:$D$115,'Budget &amp; Fin Report'!Y$9,'Transaction List - Int Report 2'!$B$10:$B$115,'Budget &amp; Fin Report'!$B90)</f>
        <v>0</v>
      </c>
      <c r="Z90" s="94">
        <f t="shared" ref="Z90:Z92" si="68">SUM(T90:Y90)</f>
        <v>0</v>
      </c>
      <c r="AA90" s="194" t="e">
        <f t="shared" si="61"/>
        <v>#DIV/0!</v>
      </c>
      <c r="AC90" s="93">
        <f>SUMIFS('Transaction List - Final Report'!$M$10:$M$115,'Transaction List - Final Report'!$D$10:$D$115,'Budget &amp; Fin Report'!AC$9,'Transaction List - Final Report'!$B$10:$B$115,'Budget &amp; Fin Report'!$B90)</f>
        <v>0</v>
      </c>
      <c r="AD90" s="94">
        <f>SUMIFS('Transaction List - Final Report'!$M$10:$M$115,'Transaction List - Final Report'!$D$10:$D$115,'Budget &amp; Fin Report'!AD$9,'Transaction List - Final Report'!$B$10:$B$115,'Budget &amp; Fin Report'!$B90)</f>
        <v>0</v>
      </c>
      <c r="AE90" s="149">
        <f>SUMIFS('Transaction List - Final Report'!$M$10:$M$115,'Transaction List - Final Report'!$D$10:$D$115,'Budget &amp; Fin Report'!AE$9,'Transaction List - Final Report'!$B$10:$B$115,'Budget &amp; Fin Report'!$B90)</f>
        <v>0</v>
      </c>
      <c r="AF90" s="149">
        <f>SUMIFS('Transaction List - Final Report'!$M$10:$M$115,'Transaction List - Final Report'!$D$10:$D$115,'Budget &amp; Fin Report'!AF$9,'Transaction List - Final Report'!$B$10:$B$115,'Budget &amp; Fin Report'!$B90)</f>
        <v>0</v>
      </c>
      <c r="AG90" s="149">
        <f>SUMIFS('Transaction List - Final Report'!$M$10:$M$115,'Transaction List - Final Report'!$D$10:$D$115,'Budget &amp; Fin Report'!AG$9,'Transaction List - Final Report'!$B$10:$B$115,'Budget &amp; Fin Report'!$B90)</f>
        <v>0</v>
      </c>
      <c r="AH90" s="94">
        <f>SUMIFS('Transaction List - Final Report'!$M$10:$M$115,'Transaction List - Final Report'!$D$10:$D$115,'Budget &amp; Fin Report'!AH$9,'Transaction List - Final Report'!$B$10:$B$115,'Budget &amp; Fin Report'!$B90)</f>
        <v>0</v>
      </c>
      <c r="AI90" s="94">
        <f t="shared" si="62"/>
        <v>0</v>
      </c>
      <c r="AJ90" s="194" t="e">
        <f t="shared" si="63"/>
        <v>#DIV/0!</v>
      </c>
    </row>
    <row r="91" spans="2:36" ht="15">
      <c r="B91" s="225" t="s">
        <v>248</v>
      </c>
      <c r="C91" s="226"/>
      <c r="D91" s="227"/>
      <c r="E91" s="227"/>
      <c r="F91" s="230"/>
      <c r="G91" s="227"/>
      <c r="H91" s="229"/>
      <c r="I91" s="159">
        <f t="shared" si="66"/>
        <v>0</v>
      </c>
      <c r="J91" s="142"/>
      <c r="K91" s="93">
        <f>SUMIFS('Transaction List - Int Report 1'!$M$10:$M$115,'Transaction List - Int Report 1'!$D$10:$D$115,'Budget &amp; Fin Report'!K$9,'Transaction List - Int Report 1'!$B$10:$B$115,'Budget &amp; Fin Report'!$B91)</f>
        <v>0</v>
      </c>
      <c r="L91" s="94">
        <f>SUMIFS('Transaction List - Int Report 1'!$M$10:$M$115,'Transaction List - Int Report 1'!$D$10:$D$115,'Budget &amp; Fin Report'!L$9,'Transaction List - Int Report 1'!$B$10:$B$115,'Budget &amp; Fin Report'!$B91)</f>
        <v>0</v>
      </c>
      <c r="M91" s="149">
        <f>SUMIFS('Transaction List - Int Report 1'!$M$10:$M$115,'Transaction List - Int Report 1'!$D$10:$D$115,'Budget &amp; Fin Report'!M$9,'Transaction List - Int Report 1'!$B$10:$B$115,'Budget &amp; Fin Report'!$B91)</f>
        <v>0</v>
      </c>
      <c r="N91" s="149">
        <f>SUMIFS('Transaction List - Int Report 1'!$M$10:$M$115,'Transaction List - Int Report 1'!$D$10:$D$115,'Budget &amp; Fin Report'!N$9,'Transaction List - Int Report 1'!$B$10:$B$115,'Budget &amp; Fin Report'!$B91)</f>
        <v>0</v>
      </c>
      <c r="O91" s="149">
        <f>SUMIFS('Transaction List - Int Report 1'!$M$10:$M$115,'Transaction List - Int Report 1'!$D$10:$D$115,'Budget &amp; Fin Report'!O$9,'Transaction List - Int Report 1'!$B$10:$B$115,'Budget &amp; Fin Report'!$B91)</f>
        <v>0</v>
      </c>
      <c r="P91" s="94">
        <f>SUMIFS('Transaction List - Int Report 1'!$M$10:$M$115,'Transaction List - Int Report 1'!$D$10:$D$115,'Budget &amp; Fin Report'!P$9,'Transaction List - Int Report 1'!$B$10:$B$115,'Budget &amp; Fin Report'!$B91)</f>
        <v>0</v>
      </c>
      <c r="Q91" s="94">
        <f t="shared" si="67"/>
        <v>0</v>
      </c>
      <c r="R91" s="193" t="e">
        <f t="shared" si="46"/>
        <v>#DIV/0!</v>
      </c>
      <c r="T91" s="93">
        <f>SUMIFS('Transaction List - Int Report 2'!$M$10:$M$115,'Transaction List - Int Report 2'!$D$10:$D$115,'Budget &amp; Fin Report'!T$9,'Transaction List - Int Report 2'!$B$10:$B$115,'Budget &amp; Fin Report'!$B91)</f>
        <v>0</v>
      </c>
      <c r="U91" s="94">
        <f>SUMIFS('Transaction List - Int Report 2'!$M$10:$M$115,'Transaction List - Int Report 2'!$D$10:$D$115,'Budget &amp; Fin Report'!U$9,'Transaction List - Int Report 2'!$B$10:$B$115,'Budget &amp; Fin Report'!$B91)</f>
        <v>0</v>
      </c>
      <c r="V91" s="149">
        <f>SUMIFS('Transaction List - Int Report 2'!$M$10:$M$115,'Transaction List - Int Report 2'!$D$10:$D$115,'Budget &amp; Fin Report'!V$9,'Transaction List - Int Report 2'!$B$10:$B$115,'Budget &amp; Fin Report'!$B91)</f>
        <v>0</v>
      </c>
      <c r="W91" s="149">
        <f>SUMIFS('Transaction List - Int Report 2'!$M$10:$M$115,'Transaction List - Int Report 2'!$D$10:$D$115,'Budget &amp; Fin Report'!W$9,'Transaction List - Int Report 2'!$B$10:$B$115,'Budget &amp; Fin Report'!$B91)</f>
        <v>0</v>
      </c>
      <c r="X91" s="149">
        <f>SUMIFS('Transaction List - Int Report 2'!$M$10:$M$115,'Transaction List - Int Report 2'!$D$10:$D$115,'Budget &amp; Fin Report'!X$9,'Transaction List - Int Report 2'!$B$10:$B$115,'Budget &amp; Fin Report'!$B91)</f>
        <v>0</v>
      </c>
      <c r="Y91" s="94">
        <f>SUMIFS('Transaction List - Int Report 2'!$M$10:$M$115,'Transaction List - Int Report 2'!$D$10:$D$115,'Budget &amp; Fin Report'!Y$9,'Transaction List - Int Report 2'!$B$10:$B$115,'Budget &amp; Fin Report'!$B91)</f>
        <v>0</v>
      </c>
      <c r="Z91" s="94">
        <f t="shared" si="68"/>
        <v>0</v>
      </c>
      <c r="AA91" s="194" t="e">
        <f t="shared" si="61"/>
        <v>#DIV/0!</v>
      </c>
      <c r="AC91" s="93">
        <f>SUMIFS('Transaction List - Final Report'!$M$10:$M$115,'Transaction List - Final Report'!$D$10:$D$115,'Budget &amp; Fin Report'!AC$9,'Transaction List - Final Report'!$B$10:$B$115,'Budget &amp; Fin Report'!$B91)</f>
        <v>0</v>
      </c>
      <c r="AD91" s="94">
        <f>SUMIFS('Transaction List - Final Report'!$M$10:$M$115,'Transaction List - Final Report'!$D$10:$D$115,'Budget &amp; Fin Report'!AD$9,'Transaction List - Final Report'!$B$10:$B$115,'Budget &amp; Fin Report'!$B91)</f>
        <v>0</v>
      </c>
      <c r="AE91" s="149">
        <f>SUMIFS('Transaction List - Final Report'!$M$10:$M$115,'Transaction List - Final Report'!$D$10:$D$115,'Budget &amp; Fin Report'!AE$9,'Transaction List - Final Report'!$B$10:$B$115,'Budget &amp; Fin Report'!$B91)</f>
        <v>0</v>
      </c>
      <c r="AF91" s="149">
        <f>SUMIFS('Transaction List - Final Report'!$M$10:$M$115,'Transaction List - Final Report'!$D$10:$D$115,'Budget &amp; Fin Report'!AF$9,'Transaction List - Final Report'!$B$10:$B$115,'Budget &amp; Fin Report'!$B91)</f>
        <v>0</v>
      </c>
      <c r="AG91" s="149">
        <f>SUMIFS('Transaction List - Final Report'!$M$10:$M$115,'Transaction List - Final Report'!$D$10:$D$115,'Budget &amp; Fin Report'!AG$9,'Transaction List - Final Report'!$B$10:$B$115,'Budget &amp; Fin Report'!$B91)</f>
        <v>0</v>
      </c>
      <c r="AH91" s="94">
        <f>SUMIFS('Transaction List - Final Report'!$M$10:$M$115,'Transaction List - Final Report'!$D$10:$D$115,'Budget &amp; Fin Report'!AH$9,'Transaction List - Final Report'!$B$10:$B$115,'Budget &amp; Fin Report'!$B91)</f>
        <v>0</v>
      </c>
      <c r="AI91" s="94">
        <f t="shared" si="62"/>
        <v>0</v>
      </c>
      <c r="AJ91" s="194" t="e">
        <f t="shared" si="63"/>
        <v>#DIV/0!</v>
      </c>
    </row>
    <row r="92" spans="2:36" ht="15">
      <c r="B92" s="225" t="s">
        <v>249</v>
      </c>
      <c r="C92" s="235"/>
      <c r="D92" s="236"/>
      <c r="E92" s="236"/>
      <c r="F92" s="237"/>
      <c r="G92" s="236"/>
      <c r="H92" s="238"/>
      <c r="I92" s="160">
        <f t="shared" si="58"/>
        <v>0</v>
      </c>
      <c r="J92" s="142"/>
      <c r="K92" s="93">
        <f>SUMIFS('Transaction List - Int Report 1'!$M$10:$M$115,'Transaction List - Int Report 1'!$D$10:$D$115,'Budget &amp; Fin Report'!K$9,'Transaction List - Int Report 1'!$B$10:$B$115,'Budget &amp; Fin Report'!$B92)</f>
        <v>0</v>
      </c>
      <c r="L92" s="94">
        <f>SUMIFS('Transaction List - Int Report 1'!$M$10:$M$115,'Transaction List - Int Report 1'!$D$10:$D$115,'Budget &amp; Fin Report'!L$9,'Transaction List - Int Report 1'!$B$10:$B$115,'Budget &amp; Fin Report'!$B92)</f>
        <v>0</v>
      </c>
      <c r="M92" s="149">
        <f>SUMIFS('Transaction List - Int Report 1'!$M$10:$M$115,'Transaction List - Int Report 1'!$D$10:$D$115,'Budget &amp; Fin Report'!M$9,'Transaction List - Int Report 1'!$B$10:$B$115,'Budget &amp; Fin Report'!$B92)</f>
        <v>0</v>
      </c>
      <c r="N92" s="149">
        <f>SUMIFS('Transaction List - Int Report 1'!$M$10:$M$115,'Transaction List - Int Report 1'!$D$10:$D$115,'Budget &amp; Fin Report'!N$9,'Transaction List - Int Report 1'!$B$10:$B$115,'Budget &amp; Fin Report'!$B92)</f>
        <v>0</v>
      </c>
      <c r="O92" s="149">
        <f>SUMIFS('Transaction List - Int Report 1'!$M$10:$M$115,'Transaction List - Int Report 1'!$D$10:$D$115,'Budget &amp; Fin Report'!O$9,'Transaction List - Int Report 1'!$B$10:$B$115,'Budget &amp; Fin Report'!$B92)</f>
        <v>0</v>
      </c>
      <c r="P92" s="94">
        <f>SUMIFS('Transaction List - Int Report 1'!$M$10:$M$115,'Transaction List - Int Report 1'!$D$10:$D$115,'Budget &amp; Fin Report'!P$9,'Transaction List - Int Report 1'!$B$10:$B$115,'Budget &amp; Fin Report'!$B92)</f>
        <v>0</v>
      </c>
      <c r="Q92" s="94">
        <f t="shared" si="67"/>
        <v>0</v>
      </c>
      <c r="R92" s="193" t="e">
        <f t="shared" si="46"/>
        <v>#DIV/0!</v>
      </c>
      <c r="T92" s="93">
        <f>SUMIFS('Transaction List - Int Report 2'!$M$10:$M$115,'Transaction List - Int Report 2'!$D$10:$D$115,'Budget &amp; Fin Report'!T$9,'Transaction List - Int Report 2'!$B$10:$B$115,'Budget &amp; Fin Report'!$B92)</f>
        <v>0</v>
      </c>
      <c r="U92" s="94">
        <f>SUMIFS('Transaction List - Int Report 2'!$M$10:$M$115,'Transaction List - Int Report 2'!$D$10:$D$115,'Budget &amp; Fin Report'!U$9,'Transaction List - Int Report 2'!$B$10:$B$115,'Budget &amp; Fin Report'!$B92)</f>
        <v>0</v>
      </c>
      <c r="V92" s="149">
        <f>SUMIFS('Transaction List - Int Report 2'!$M$10:$M$115,'Transaction List - Int Report 2'!$D$10:$D$115,'Budget &amp; Fin Report'!V$9,'Transaction List - Int Report 2'!$B$10:$B$115,'Budget &amp; Fin Report'!$B92)</f>
        <v>0</v>
      </c>
      <c r="W92" s="149">
        <f>SUMIFS('Transaction List - Int Report 2'!$M$10:$M$115,'Transaction List - Int Report 2'!$D$10:$D$115,'Budget &amp; Fin Report'!W$9,'Transaction List - Int Report 2'!$B$10:$B$115,'Budget &amp; Fin Report'!$B92)</f>
        <v>0</v>
      </c>
      <c r="X92" s="149">
        <f>SUMIFS('Transaction List - Int Report 2'!$M$10:$M$115,'Transaction List - Int Report 2'!$D$10:$D$115,'Budget &amp; Fin Report'!X$9,'Transaction List - Int Report 2'!$B$10:$B$115,'Budget &amp; Fin Report'!$B92)</f>
        <v>0</v>
      </c>
      <c r="Y92" s="94">
        <f>SUMIFS('Transaction List - Int Report 2'!$M$10:$M$115,'Transaction List - Int Report 2'!$D$10:$D$115,'Budget &amp; Fin Report'!Y$9,'Transaction List - Int Report 2'!$B$10:$B$115,'Budget &amp; Fin Report'!$B92)</f>
        <v>0</v>
      </c>
      <c r="Z92" s="94">
        <f t="shared" si="68"/>
        <v>0</v>
      </c>
      <c r="AA92" s="194" t="e">
        <f t="shared" si="61"/>
        <v>#DIV/0!</v>
      </c>
      <c r="AC92" s="93">
        <f>SUMIFS('Transaction List - Final Report'!$M$10:$M$115,'Transaction List - Final Report'!$D$10:$D$115,'Budget &amp; Fin Report'!AC$9,'Transaction List - Final Report'!$B$10:$B$115,'Budget &amp; Fin Report'!$B92)</f>
        <v>0</v>
      </c>
      <c r="AD92" s="94">
        <f>SUMIFS('Transaction List - Final Report'!$M$10:$M$115,'Transaction List - Final Report'!$D$10:$D$115,'Budget &amp; Fin Report'!AD$9,'Transaction List - Final Report'!$B$10:$B$115,'Budget &amp; Fin Report'!$B92)</f>
        <v>0</v>
      </c>
      <c r="AE92" s="149">
        <f>SUMIFS('Transaction List - Final Report'!$M$10:$M$115,'Transaction List - Final Report'!$D$10:$D$115,'Budget &amp; Fin Report'!AE$9,'Transaction List - Final Report'!$B$10:$B$115,'Budget &amp; Fin Report'!$B92)</f>
        <v>0</v>
      </c>
      <c r="AF92" s="149">
        <f>SUMIFS('Transaction List - Final Report'!$M$10:$M$115,'Transaction List - Final Report'!$D$10:$D$115,'Budget &amp; Fin Report'!AF$9,'Transaction List - Final Report'!$B$10:$B$115,'Budget &amp; Fin Report'!$B92)</f>
        <v>0</v>
      </c>
      <c r="AG92" s="149">
        <f>SUMIFS('Transaction List - Final Report'!$M$10:$M$115,'Transaction List - Final Report'!$D$10:$D$115,'Budget &amp; Fin Report'!AG$9,'Transaction List - Final Report'!$B$10:$B$115,'Budget &amp; Fin Report'!$B92)</f>
        <v>0</v>
      </c>
      <c r="AH92" s="94">
        <f>SUMIFS('Transaction List - Final Report'!$M$10:$M$115,'Transaction List - Final Report'!$D$10:$D$115,'Budget &amp; Fin Report'!AH$9,'Transaction List - Final Report'!$B$10:$B$115,'Budget &amp; Fin Report'!$B92)</f>
        <v>0</v>
      </c>
      <c r="AI92" s="94">
        <f t="shared" si="62"/>
        <v>0</v>
      </c>
      <c r="AJ92" s="193" t="e">
        <f t="shared" si="63"/>
        <v>#DIV/0!</v>
      </c>
    </row>
    <row r="93" spans="2:36" ht="13.5" thickBot="1">
      <c r="B93" s="50"/>
      <c r="C93" s="51" t="s">
        <v>172</v>
      </c>
      <c r="D93" s="51"/>
      <c r="E93" s="52"/>
      <c r="F93" s="52"/>
      <c r="G93" s="52"/>
      <c r="H93" s="52"/>
      <c r="I93" s="154">
        <f>SUM(I68:I79,I81:I92,I55:I66,I42:I53)</f>
        <v>25500</v>
      </c>
      <c r="J93" s="146"/>
      <c r="K93" s="190" t="str">
        <f>C93</f>
        <v>Sub Total</v>
      </c>
      <c r="L93" s="52"/>
      <c r="M93" s="90"/>
      <c r="N93" s="90"/>
      <c r="O93" s="90"/>
      <c r="P93" s="52"/>
      <c r="Q93" s="154">
        <f>SUM(Q68:Q79,Q81:Q92,Q55:Q66,Q42:Q53)</f>
        <v>7549</v>
      </c>
      <c r="R93" s="91">
        <f>Q93/I93</f>
        <v>0.2960392156862745</v>
      </c>
      <c r="T93" s="190" t="str">
        <f>K93</f>
        <v>Sub Total</v>
      </c>
      <c r="U93" s="52"/>
      <c r="V93" s="90"/>
      <c r="W93" s="90"/>
      <c r="X93" s="90"/>
      <c r="Y93" s="52"/>
      <c r="Z93" s="154">
        <f>SUM(Z68:Z79,Z81:Z92,Z55:Z66,Z42:Z53)</f>
        <v>7549</v>
      </c>
      <c r="AA93" s="91">
        <f>Z93/I93</f>
        <v>0.2960392156862745</v>
      </c>
      <c r="AC93" s="190" t="str">
        <f>T93</f>
        <v>Sub Total</v>
      </c>
      <c r="AD93" s="52"/>
      <c r="AE93" s="90"/>
      <c r="AF93" s="90"/>
      <c r="AG93" s="90"/>
      <c r="AH93" s="52"/>
      <c r="AI93" s="154">
        <f>SUM(AI68:AI79,AI81:AI92,AI55:AI66,AI42:AI53)</f>
        <v>7549</v>
      </c>
      <c r="AJ93" s="91">
        <f>AI93/I93</f>
        <v>0.2960392156862745</v>
      </c>
    </row>
    <row r="94" spans="2:36" ht="15.75" thickBot="1">
      <c r="B94" s="55"/>
      <c r="C94" s="56" t="s">
        <v>250</v>
      </c>
      <c r="D94" s="57"/>
      <c r="E94" s="57"/>
      <c r="F94" s="57"/>
      <c r="G94" s="57"/>
      <c r="H94" s="57"/>
      <c r="I94" s="161">
        <f>I93+I39+I25</f>
        <v>371500</v>
      </c>
      <c r="J94" s="147"/>
      <c r="K94" s="191" t="str">
        <f>C94</f>
        <v xml:space="preserve">Total </v>
      </c>
      <c r="L94" s="137"/>
      <c r="M94" s="137"/>
      <c r="N94" s="364"/>
      <c r="O94" s="364"/>
      <c r="P94" s="364"/>
      <c r="Q94" s="161">
        <f>Q93+Q39+Q25</f>
        <v>44182</v>
      </c>
      <c r="R94" s="247">
        <f>Q94/I94</f>
        <v>0.11892866756393002</v>
      </c>
      <c r="T94" s="191" t="str">
        <f>K94</f>
        <v xml:space="preserve">Total </v>
      </c>
      <c r="U94" s="137"/>
      <c r="V94" s="137"/>
      <c r="W94" s="364"/>
      <c r="X94" s="364"/>
      <c r="Y94" s="364"/>
      <c r="Z94" s="161">
        <f>Z93+Z39+Z25</f>
        <v>39232</v>
      </c>
      <c r="AA94" s="247">
        <f>Z94/I94</f>
        <v>0.10560430686406461</v>
      </c>
      <c r="AC94" s="191" t="str">
        <f>T94</f>
        <v xml:space="preserve">Total </v>
      </c>
      <c r="AD94" s="137"/>
      <c r="AE94" s="137"/>
      <c r="AF94" s="364"/>
      <c r="AG94" s="364"/>
      <c r="AH94" s="364"/>
      <c r="AI94" s="161">
        <f>AI93+AI39+AI25</f>
        <v>44182</v>
      </c>
      <c r="AJ94" s="247">
        <f>AI94/I94</f>
        <v>0.11892866756393002</v>
      </c>
    </row>
    <row r="95" spans="2:36" ht="15.75" thickBot="1">
      <c r="R95" s="363"/>
      <c r="T95" s="191" t="s">
        <v>15</v>
      </c>
      <c r="U95" s="137"/>
      <c r="V95" s="137"/>
      <c r="W95" s="364"/>
      <c r="X95" s="364"/>
      <c r="Y95" s="364"/>
      <c r="Z95" s="161">
        <f>Z94+Q94</f>
        <v>83414</v>
      </c>
      <c r="AA95" s="247">
        <f>Z95/I94</f>
        <v>0.22453297442799461</v>
      </c>
      <c r="AC95" s="191" t="s">
        <v>15</v>
      </c>
      <c r="AD95" s="137"/>
      <c r="AE95" s="137"/>
      <c r="AF95" s="364"/>
      <c r="AG95" s="364"/>
      <c r="AH95" s="364"/>
      <c r="AI95" s="161">
        <f>Z94+Q94+AI94</f>
        <v>127596</v>
      </c>
      <c r="AJ95" s="247">
        <f>AJ94+AA95+R94</f>
        <v>0.46239030955585464</v>
      </c>
    </row>
  </sheetData>
  <mergeCells count="20">
    <mergeCell ref="K41:R41"/>
    <mergeCell ref="K54:R54"/>
    <mergeCell ref="K67:R67"/>
    <mergeCell ref="K80:R80"/>
    <mergeCell ref="E2:F2"/>
    <mergeCell ref="E4:F4"/>
    <mergeCell ref="K8:P8"/>
    <mergeCell ref="K40:R40"/>
    <mergeCell ref="T80:AA80"/>
    <mergeCell ref="AC8:AH8"/>
    <mergeCell ref="AC40:AJ40"/>
    <mergeCell ref="AC41:AJ41"/>
    <mergeCell ref="AC54:AJ54"/>
    <mergeCell ref="AC67:AJ67"/>
    <mergeCell ref="AC80:AJ80"/>
    <mergeCell ref="T8:Y8"/>
    <mergeCell ref="T40:AA40"/>
    <mergeCell ref="T41:AA41"/>
    <mergeCell ref="T54:AA54"/>
    <mergeCell ref="T67:AA67"/>
  </mergeCells>
  <phoneticPr fontId="30" type="noConversion"/>
  <dataValidations xWindow="116" yWindow="616" count="4">
    <dataValidation allowBlank="1" showInputMessage="1" showErrorMessage="1" prompt="Please itemize costs of non-consumables to be purchased under the project" sqref="B40:K40 T40 AC40" xr:uid="{0D85800C-A347-44AA-8BE1-B76081CE86B4}"/>
    <dataValidation allowBlank="1" showInputMessage="1" showErrorMessage="1" prompt="Please itemize direct and indirect costs of consumables to be purchased under the project, including associated transportation, freight, storage and distribution costs" sqref="B26:R26 T26:AA26 AC26:AJ26" xr:uid="{16A686A2-D663-4C59-8FF5-7E2D4776398D}"/>
    <dataValidation type="list" allowBlank="1" showInputMessage="1" showErrorMessage="1" sqref="D27:D38 D42:D53 D55:D66 D10:D24 D68:D92" xr:uid="{C062D493-62C6-45D3-B753-0949C9370A90}">
      <formula1>Cost</formula1>
    </dataValidation>
    <dataValidation allowBlank="1" showInputMessage="1" showErrorMessage="1" prompt="please itemize costs of staff, consultants and other personnel to be recruited directly by the implementing partner for project implementation" sqref="B9" xr:uid="{272EC41F-40C0-4E96-8488-21D420F76880}"/>
  </dataValidations>
  <pageMargins left="0.7" right="0.7" top="0.75" bottom="0.75" header="0.3" footer="0.3"/>
  <pageSetup paperSize="9" orientation="portrait" r:id="rId1"/>
  <ignoredErrors>
    <ignoredError sqref="I13:I24 I31:I36 I70:I81" emptyCellReference="1"/>
    <ignoredError sqref="R13:R24 R31:R38 R44:R53 R60:R66 R70:R79 R81:R92 AA13:AA24" evalError="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F0C1-4819-4D11-9795-A6E092ABB0DB}">
  <dimension ref="A1:V118"/>
  <sheetViews>
    <sheetView showGridLines="0" zoomScaleNormal="100" workbookViewId="0">
      <selection activeCell="B8" sqref="B8"/>
    </sheetView>
  </sheetViews>
  <sheetFormatPr defaultRowHeight="15" outlineLevelRow="1"/>
  <cols>
    <col min="1" max="1" width="8.85546875" style="28"/>
    <col min="2" max="2" width="11.140625" customWidth="1"/>
    <col min="3" max="3" width="17.140625" style="250" bestFit="1" customWidth="1"/>
    <col min="4" max="4" width="17.140625" style="28" customWidth="1"/>
    <col min="5" max="5" width="16.140625" customWidth="1"/>
    <col min="6" max="6" width="16.140625" style="28" customWidth="1"/>
    <col min="7" max="7" width="13.140625" style="28" customWidth="1"/>
    <col min="8" max="8" width="47.7109375" bestFit="1" customWidth="1"/>
    <col min="9" max="9" width="9.5703125" customWidth="1"/>
    <col min="10" max="10" width="10.85546875" style="28" customWidth="1"/>
    <col min="11" max="11" width="11.42578125" style="28" customWidth="1"/>
    <col min="12" max="12" width="9.5703125" style="28" customWidth="1"/>
    <col min="13" max="13" width="12.140625" customWidth="1"/>
  </cols>
  <sheetData>
    <row r="1" spans="2:22" ht="15.75" thickBot="1">
      <c r="B1" s="28"/>
      <c r="E1" s="28"/>
      <c r="H1" s="28"/>
      <c r="I1" s="28"/>
      <c r="M1" s="28"/>
      <c r="N1" s="28"/>
      <c r="O1" s="28"/>
      <c r="P1" s="28"/>
      <c r="Q1" s="28"/>
      <c r="R1" s="28"/>
      <c r="S1" s="28"/>
      <c r="T1" s="28"/>
      <c r="U1" s="28"/>
      <c r="V1" s="28"/>
    </row>
    <row r="2" spans="2:22">
      <c r="B2" s="28"/>
      <c r="D2" s="44" t="s">
        <v>127</v>
      </c>
      <c r="E2" s="358" t="str">
        <f>Summary!C2</f>
        <v>XXXXXX</v>
      </c>
      <c r="F2" s="359"/>
      <c r="G2" s="322"/>
      <c r="H2" s="323"/>
      <c r="I2" s="324"/>
      <c r="M2" s="28"/>
      <c r="N2" s="28"/>
      <c r="O2" s="28"/>
      <c r="P2" s="28"/>
      <c r="Q2" s="28"/>
      <c r="R2" s="28"/>
      <c r="S2" s="28"/>
      <c r="T2" s="28"/>
      <c r="U2" s="28"/>
      <c r="V2" s="28"/>
    </row>
    <row r="3" spans="2:22">
      <c r="B3" s="28"/>
      <c r="C3" s="251"/>
      <c r="D3" s="45" t="s">
        <v>9</v>
      </c>
      <c r="E3" s="260" t="str">
        <f>Summary!C7</f>
        <v>USD</v>
      </c>
      <c r="F3" s="196"/>
      <c r="G3" s="325"/>
      <c r="H3" s="321"/>
      <c r="I3" s="324"/>
      <c r="M3" s="28"/>
      <c r="N3" s="28"/>
      <c r="O3" s="28"/>
      <c r="P3" s="28"/>
      <c r="Q3" s="28"/>
      <c r="R3" s="28"/>
      <c r="S3" s="28"/>
      <c r="T3" s="28"/>
      <c r="U3" s="28"/>
      <c r="V3" s="28"/>
    </row>
    <row r="4" spans="2:22">
      <c r="B4" s="28"/>
      <c r="C4" s="251"/>
      <c r="D4" s="45" t="s">
        <v>129</v>
      </c>
      <c r="E4" s="360" t="str">
        <f>Summary!C3</f>
        <v>XXXXXX</v>
      </c>
      <c r="F4" s="361"/>
      <c r="G4" s="325"/>
      <c r="H4" s="321"/>
      <c r="I4" s="324"/>
      <c r="M4" s="28"/>
      <c r="N4" s="28"/>
      <c r="O4" s="28"/>
      <c r="P4" s="28"/>
      <c r="Q4" s="28"/>
      <c r="R4" s="28"/>
      <c r="S4" s="28"/>
      <c r="T4" s="28"/>
      <c r="U4" s="28"/>
      <c r="V4" s="28"/>
    </row>
    <row r="5" spans="2:22" ht="15.75" thickBot="1">
      <c r="B5" s="28"/>
      <c r="C5" s="251"/>
      <c r="D5" s="46" t="s">
        <v>131</v>
      </c>
      <c r="E5" s="330">
        <f>'Budget &amp; Fin Report'!K9</f>
        <v>44197</v>
      </c>
      <c r="F5" s="331">
        <f>'Budget &amp; Fin Report'!P9</f>
        <v>44348</v>
      </c>
      <c r="G5" s="326" t="s">
        <v>251</v>
      </c>
      <c r="H5" s="327"/>
      <c r="I5" s="328"/>
      <c r="M5" s="28"/>
      <c r="N5" s="28"/>
      <c r="O5" s="28"/>
      <c r="P5" s="28"/>
      <c r="Q5" s="28"/>
      <c r="R5" s="28"/>
      <c r="S5" s="28"/>
      <c r="T5" s="28"/>
      <c r="U5" s="28"/>
      <c r="V5" s="28"/>
    </row>
    <row r="6" spans="2:22" s="28" customFormat="1">
      <c r="C6" s="251"/>
      <c r="D6" s="35"/>
      <c r="E6" s="35"/>
      <c r="F6" s="35"/>
      <c r="G6" s="64"/>
    </row>
    <row r="7" spans="2:22">
      <c r="B7" s="28"/>
      <c r="C7" s="251"/>
      <c r="D7" s="35"/>
      <c r="E7" s="35"/>
      <c r="F7" s="35"/>
      <c r="H7" s="65"/>
      <c r="I7" s="28"/>
      <c r="M7" s="28"/>
      <c r="N7" s="28"/>
      <c r="O7" s="28"/>
      <c r="P7" s="28"/>
      <c r="Q7" s="28"/>
      <c r="R7" s="28"/>
      <c r="S7" s="28"/>
      <c r="T7" s="28"/>
      <c r="U7" s="28"/>
      <c r="V7" s="28"/>
    </row>
    <row r="8" spans="2:22" s="280" customFormat="1" ht="12.75" thickBot="1">
      <c r="B8" s="280" t="s">
        <v>252</v>
      </c>
      <c r="C8" s="281"/>
      <c r="D8" s="282" t="s">
        <v>252</v>
      </c>
      <c r="E8" s="282"/>
      <c r="F8" s="282"/>
      <c r="I8" s="280" t="s">
        <v>252</v>
      </c>
      <c r="M8" s="282" t="s">
        <v>252</v>
      </c>
      <c r="R8" s="283"/>
      <c r="S8" s="284"/>
      <c r="T8" s="284"/>
      <c r="U8" s="285"/>
      <c r="V8" s="285"/>
    </row>
    <row r="9" spans="2:22" ht="39" thickBot="1">
      <c r="B9" s="3" t="s">
        <v>253</v>
      </c>
      <c r="C9" s="249" t="s">
        <v>141</v>
      </c>
      <c r="D9" s="4" t="s">
        <v>254</v>
      </c>
      <c r="E9" s="4" t="s">
        <v>255</v>
      </c>
      <c r="F9" s="4" t="s">
        <v>256</v>
      </c>
      <c r="G9" s="4" t="s">
        <v>257</v>
      </c>
      <c r="H9" s="5" t="s">
        <v>89</v>
      </c>
      <c r="I9" s="6" t="s">
        <v>258</v>
      </c>
      <c r="J9" s="314" t="s">
        <v>259</v>
      </c>
      <c r="K9" s="314" t="s">
        <v>260</v>
      </c>
      <c r="L9" s="314" t="s">
        <v>261</v>
      </c>
      <c r="M9" s="7" t="s">
        <v>262</v>
      </c>
      <c r="N9" s="28"/>
      <c r="O9" s="28"/>
      <c r="P9" s="28"/>
      <c r="Q9" s="28"/>
      <c r="R9" s="28"/>
      <c r="S9" s="28"/>
      <c r="T9" s="28"/>
      <c r="U9" s="28"/>
      <c r="V9" s="28"/>
    </row>
    <row r="10" spans="2:22">
      <c r="B10" s="286" t="s">
        <v>152</v>
      </c>
      <c r="C10" s="252" t="str">
        <f>VLOOKUP(B10,'Budget &amp; Fin Report'!$B$10:$C$92,2,FALSE)</f>
        <v>Project Officer</v>
      </c>
      <c r="D10" s="311">
        <v>44197</v>
      </c>
      <c r="E10" s="291">
        <v>44289</v>
      </c>
      <c r="F10" s="291"/>
      <c r="G10" s="291">
        <v>43772</v>
      </c>
      <c r="H10" s="292"/>
      <c r="I10" s="293">
        <v>0.75</v>
      </c>
      <c r="J10" s="315"/>
      <c r="K10" s="315"/>
      <c r="L10" s="315"/>
      <c r="M10" s="294">
        <v>5000</v>
      </c>
      <c r="N10" s="28"/>
      <c r="O10" s="28"/>
      <c r="P10" s="28"/>
      <c r="Q10" s="28"/>
      <c r="R10" s="28"/>
      <c r="S10" s="28"/>
      <c r="T10" s="28"/>
      <c r="U10" s="28"/>
      <c r="V10" s="28"/>
    </row>
    <row r="11" spans="2:22">
      <c r="B11" s="287" t="s">
        <v>152</v>
      </c>
      <c r="C11" s="253" t="str">
        <f>VLOOKUP(B11,'Budget &amp; Fin Report'!$B$10:$C$92,2,FALSE)</f>
        <v>Project Officer</v>
      </c>
      <c r="D11" s="312">
        <v>44197</v>
      </c>
      <c r="E11" s="296">
        <v>44290</v>
      </c>
      <c r="F11" s="296"/>
      <c r="G11" s="296">
        <v>43772</v>
      </c>
      <c r="H11" s="297"/>
      <c r="I11" s="298">
        <v>0.75</v>
      </c>
      <c r="J11" s="316"/>
      <c r="K11" s="316"/>
      <c r="L11" s="316"/>
      <c r="M11" s="299">
        <v>5000</v>
      </c>
      <c r="N11" s="28"/>
      <c r="O11" s="28"/>
      <c r="P11" s="28"/>
      <c r="Q11" s="28"/>
      <c r="R11" s="28"/>
      <c r="S11" s="28"/>
      <c r="T11" s="28"/>
      <c r="U11" s="28"/>
      <c r="V11" s="28"/>
    </row>
    <row r="12" spans="2:22">
      <c r="B12" s="287" t="s">
        <v>155</v>
      </c>
      <c r="C12" s="253" t="str">
        <f>VLOOKUP(B12,'Budget &amp; Fin Report'!$B$10:$C$92,2,FALSE)</f>
        <v>Accountant</v>
      </c>
      <c r="D12" s="312">
        <v>44256</v>
      </c>
      <c r="E12" s="296">
        <v>44291</v>
      </c>
      <c r="F12" s="296"/>
      <c r="G12" s="296">
        <v>43772</v>
      </c>
      <c r="H12" s="297"/>
      <c r="I12" s="300">
        <v>1</v>
      </c>
      <c r="J12" s="316"/>
      <c r="K12" s="316"/>
      <c r="L12" s="316"/>
      <c r="M12" s="299">
        <v>12000</v>
      </c>
      <c r="N12" s="28"/>
      <c r="O12" s="28"/>
      <c r="P12" s="28"/>
      <c r="Q12" s="28"/>
      <c r="R12" s="28"/>
      <c r="S12" s="28"/>
      <c r="T12" s="28"/>
      <c r="U12" s="28"/>
      <c r="V12" s="28"/>
    </row>
    <row r="13" spans="2:22">
      <c r="B13" s="288" t="s">
        <v>158</v>
      </c>
      <c r="C13" s="253" t="str">
        <f>VLOOKUP(B13,'Budget &amp; Fin Report'!$B$10:$C$92,2,FALSE)</f>
        <v>M&amp;E field assistant</v>
      </c>
      <c r="D13" s="312">
        <v>44256</v>
      </c>
      <c r="E13" s="296">
        <v>44292</v>
      </c>
      <c r="F13" s="296"/>
      <c r="G13" s="296">
        <v>43772</v>
      </c>
      <c r="H13" s="297"/>
      <c r="I13" s="300">
        <v>1</v>
      </c>
      <c r="J13" s="316"/>
      <c r="K13" s="316"/>
      <c r="L13" s="316"/>
      <c r="M13" s="299">
        <v>2000</v>
      </c>
      <c r="N13" s="28"/>
      <c r="O13" s="28"/>
      <c r="P13" s="28"/>
      <c r="Q13" s="28"/>
      <c r="R13" s="28"/>
      <c r="S13" s="28"/>
      <c r="T13" s="28"/>
      <c r="U13" s="28"/>
      <c r="V13" s="28"/>
    </row>
    <row r="14" spans="2:22">
      <c r="B14" s="287" t="s">
        <v>174</v>
      </c>
      <c r="C14" s="253" t="str">
        <f>VLOOKUP(B14,'Budget &amp; Fin Report'!$B$10:$C$92,2,FALSE)</f>
        <v>Examples</v>
      </c>
      <c r="D14" s="312">
        <v>44228</v>
      </c>
      <c r="E14" s="296">
        <v>44293</v>
      </c>
      <c r="F14" s="296"/>
      <c r="G14" s="296">
        <v>43772</v>
      </c>
      <c r="H14" s="297"/>
      <c r="I14" s="300">
        <v>1</v>
      </c>
      <c r="J14" s="316"/>
      <c r="K14" s="316"/>
      <c r="L14" s="316"/>
      <c r="M14" s="299">
        <v>100</v>
      </c>
      <c r="N14" s="28"/>
      <c r="O14" s="28"/>
      <c r="P14" s="28"/>
      <c r="Q14" s="28"/>
      <c r="R14" s="28"/>
      <c r="S14" s="28"/>
      <c r="T14" s="28"/>
      <c r="U14" s="28"/>
      <c r="V14" s="28"/>
    </row>
    <row r="15" spans="2:22">
      <c r="B15" s="287" t="s">
        <v>176</v>
      </c>
      <c r="C15" s="253" t="str">
        <f>VLOOKUP(B15,'Budget &amp; Fin Report'!$B$10:$C$92,2,FALSE)</f>
        <v>Examples</v>
      </c>
      <c r="D15" s="312">
        <v>44228</v>
      </c>
      <c r="E15" s="296">
        <v>44294</v>
      </c>
      <c r="F15" s="296"/>
      <c r="G15" s="296">
        <v>43772</v>
      </c>
      <c r="H15" s="297"/>
      <c r="I15" s="300">
        <v>1</v>
      </c>
      <c r="J15" s="316"/>
      <c r="K15" s="316"/>
      <c r="L15" s="316"/>
      <c r="M15" s="299">
        <v>345</v>
      </c>
      <c r="N15" s="28"/>
      <c r="O15" s="28"/>
      <c r="P15" s="28"/>
      <c r="Q15" s="28"/>
      <c r="R15" s="28"/>
      <c r="S15" s="28"/>
      <c r="T15" s="28"/>
      <c r="U15" s="28"/>
      <c r="V15" s="28"/>
    </row>
    <row r="16" spans="2:22">
      <c r="B16" s="287" t="s">
        <v>177</v>
      </c>
      <c r="C16" s="253" t="str">
        <f>VLOOKUP(B16,'Budget &amp; Fin Report'!$B$10:$C$92,2,FALSE)</f>
        <v>Examples</v>
      </c>
      <c r="D16" s="312">
        <v>44256</v>
      </c>
      <c r="E16" s="296">
        <v>44295</v>
      </c>
      <c r="F16" s="296"/>
      <c r="G16" s="296">
        <v>43772</v>
      </c>
      <c r="H16" s="297"/>
      <c r="I16" s="300">
        <v>1</v>
      </c>
      <c r="J16" s="316"/>
      <c r="K16" s="316"/>
      <c r="L16" s="316"/>
      <c r="M16" s="299">
        <v>6788</v>
      </c>
      <c r="N16" s="28"/>
      <c r="O16" s="28"/>
      <c r="P16" s="28"/>
      <c r="Q16" s="28"/>
      <c r="R16" s="28"/>
      <c r="S16" s="28"/>
      <c r="T16" s="28"/>
      <c r="U16" s="28"/>
      <c r="V16" s="28"/>
    </row>
    <row r="17" spans="2:13">
      <c r="B17" s="289" t="s">
        <v>189</v>
      </c>
      <c r="C17" s="253" t="str">
        <f>VLOOKUP(B17,'Budget &amp; Fin Report'!$B$10:$C$92,2,FALSE)</f>
        <v>Laptop</v>
      </c>
      <c r="D17" s="312">
        <v>44228</v>
      </c>
      <c r="E17" s="296">
        <v>44296</v>
      </c>
      <c r="F17" s="296"/>
      <c r="G17" s="296">
        <v>43772</v>
      </c>
      <c r="H17" s="301"/>
      <c r="I17" s="300">
        <v>1</v>
      </c>
      <c r="J17" s="316"/>
      <c r="K17" s="316"/>
      <c r="L17" s="316"/>
      <c r="M17" s="299">
        <v>653</v>
      </c>
    </row>
    <row r="18" spans="2:13">
      <c r="B18" s="289" t="s">
        <v>189</v>
      </c>
      <c r="C18" s="253" t="str">
        <f>VLOOKUP(B18,'Budget &amp; Fin Report'!$B$10:$C$92,2,FALSE)</f>
        <v>Laptop</v>
      </c>
      <c r="D18" s="312">
        <v>44256</v>
      </c>
      <c r="E18" s="296">
        <v>44297</v>
      </c>
      <c r="F18" s="296"/>
      <c r="G18" s="296">
        <v>43801</v>
      </c>
      <c r="H18" s="301"/>
      <c r="I18" s="300">
        <v>1</v>
      </c>
      <c r="J18" s="316"/>
      <c r="K18" s="316"/>
      <c r="L18" s="316"/>
      <c r="M18" s="299">
        <v>487</v>
      </c>
    </row>
    <row r="19" spans="2:13">
      <c r="B19" s="289" t="s">
        <v>204</v>
      </c>
      <c r="C19" s="253" t="str">
        <f>VLOOKUP(B19,'Budget &amp; Fin Report'!$B$10:$C$92,2,FALSE)</f>
        <v>Water Tank</v>
      </c>
      <c r="D19" s="312">
        <v>44228</v>
      </c>
      <c r="E19" s="296">
        <v>44298</v>
      </c>
      <c r="F19" s="296"/>
      <c r="G19" s="296">
        <v>43820</v>
      </c>
      <c r="H19" s="301"/>
      <c r="I19" s="300">
        <v>1</v>
      </c>
      <c r="J19" s="316"/>
      <c r="K19" s="316"/>
      <c r="L19" s="316"/>
      <c r="M19" s="299">
        <v>999</v>
      </c>
    </row>
    <row r="20" spans="2:13">
      <c r="B20" s="289" t="s">
        <v>208</v>
      </c>
      <c r="C20" s="253" t="str">
        <f>VLOOKUP(B20,'Budget &amp; Fin Report'!$B$10:$C$92,2,FALSE)</f>
        <v>Jackhammer</v>
      </c>
      <c r="D20" s="312">
        <v>44228</v>
      </c>
      <c r="E20" s="296">
        <v>44299</v>
      </c>
      <c r="F20" s="296"/>
      <c r="G20" s="296">
        <v>43820</v>
      </c>
      <c r="H20" s="301"/>
      <c r="I20" s="300">
        <v>1</v>
      </c>
      <c r="J20" s="316"/>
      <c r="K20" s="316"/>
      <c r="L20" s="316"/>
      <c r="M20" s="299">
        <v>1000</v>
      </c>
    </row>
    <row r="21" spans="2:13">
      <c r="B21" s="289" t="s">
        <v>222</v>
      </c>
      <c r="C21" s="253" t="str">
        <f>VLOOKUP(B21,'Budget &amp; Fin Report'!$B$10:$C$92,2,FALSE)</f>
        <v>Flight Geneva</v>
      </c>
      <c r="D21" s="312">
        <v>44256</v>
      </c>
      <c r="E21" s="296">
        <v>44300</v>
      </c>
      <c r="F21" s="296"/>
      <c r="G21" s="296">
        <v>43820</v>
      </c>
      <c r="H21" s="301"/>
      <c r="I21" s="300">
        <v>1</v>
      </c>
      <c r="J21" s="316"/>
      <c r="K21" s="316"/>
      <c r="L21" s="316"/>
      <c r="M21" s="299">
        <v>3500</v>
      </c>
    </row>
    <row r="22" spans="2:13">
      <c r="B22" s="289" t="s">
        <v>237</v>
      </c>
      <c r="C22" s="254" t="str">
        <f>VLOOKUP(B22,'Budget &amp; Fin Report'!$B$10:$C$92,2,FALSE)</f>
        <v>Training Materials</v>
      </c>
      <c r="D22" s="313">
        <v>44228</v>
      </c>
      <c r="E22" s="296">
        <v>44301</v>
      </c>
      <c r="F22" s="296"/>
      <c r="G22" s="302" t="s">
        <v>263</v>
      </c>
      <c r="H22" s="301"/>
      <c r="I22" s="300">
        <v>1</v>
      </c>
      <c r="J22" s="317"/>
      <c r="K22" s="317"/>
      <c r="L22" s="317"/>
      <c r="M22" s="303">
        <v>800</v>
      </c>
    </row>
    <row r="23" spans="2:13" s="28" customFormat="1">
      <c r="B23" s="288" t="s">
        <v>189</v>
      </c>
      <c r="C23" s="253" t="str">
        <f>VLOOKUP(B23,'Budget &amp; Fin Report'!$B$10:$C$92,2,FALSE)</f>
        <v>Laptop</v>
      </c>
      <c r="D23" s="312">
        <v>44317</v>
      </c>
      <c r="E23" s="304">
        <v>44302</v>
      </c>
      <c r="F23" s="304"/>
      <c r="G23" s="304" t="s">
        <v>263</v>
      </c>
      <c r="H23" s="297"/>
      <c r="I23" s="298">
        <v>0.75</v>
      </c>
      <c r="J23" s="316"/>
      <c r="K23" s="316"/>
      <c r="L23" s="316"/>
      <c r="M23" s="299">
        <v>60</v>
      </c>
    </row>
    <row r="24" spans="2:13" s="28" customFormat="1">
      <c r="B24" s="287" t="s">
        <v>189</v>
      </c>
      <c r="C24" s="253" t="str">
        <f>VLOOKUP(B24,'Budget &amp; Fin Report'!$B$10:$C$92,2,FALSE)</f>
        <v>Laptop</v>
      </c>
      <c r="D24" s="312">
        <v>44348</v>
      </c>
      <c r="E24" s="296">
        <v>44303</v>
      </c>
      <c r="F24" s="296"/>
      <c r="G24" s="296" t="s">
        <v>263</v>
      </c>
      <c r="H24" s="297"/>
      <c r="I24" s="298">
        <v>0.75</v>
      </c>
      <c r="J24" s="316"/>
      <c r="K24" s="316"/>
      <c r="L24" s="316"/>
      <c r="M24" s="299">
        <v>50</v>
      </c>
    </row>
    <row r="25" spans="2:13" s="28" customFormat="1">
      <c r="B25" s="287" t="s">
        <v>174</v>
      </c>
      <c r="C25" s="253" t="str">
        <f>VLOOKUP(B25,'Budget &amp; Fin Report'!$B$10:$C$92,2,FALSE)</f>
        <v>Examples</v>
      </c>
      <c r="D25" s="312">
        <v>44348</v>
      </c>
      <c r="E25" s="296">
        <v>44304</v>
      </c>
      <c r="F25" s="296"/>
      <c r="G25" s="296" t="s">
        <v>263</v>
      </c>
      <c r="H25" s="297"/>
      <c r="I25" s="300">
        <v>1</v>
      </c>
      <c r="J25" s="316"/>
      <c r="K25" s="316"/>
      <c r="L25" s="316"/>
      <c r="M25" s="299">
        <v>5000</v>
      </c>
    </row>
    <row r="26" spans="2:13" s="28" customFormat="1">
      <c r="B26" s="288" t="s">
        <v>174</v>
      </c>
      <c r="C26" s="253" t="str">
        <f>VLOOKUP(B26,'Budget &amp; Fin Report'!$B$10:$C$92,2,FALSE)</f>
        <v>Examples</v>
      </c>
      <c r="D26" s="312">
        <v>44348</v>
      </c>
      <c r="E26" s="296">
        <v>44305</v>
      </c>
      <c r="F26" s="296"/>
      <c r="G26" s="296" t="s">
        <v>263</v>
      </c>
      <c r="H26" s="297"/>
      <c r="I26" s="300">
        <v>1</v>
      </c>
      <c r="J26" s="316"/>
      <c r="K26" s="316"/>
      <c r="L26" s="316"/>
      <c r="M26" s="299">
        <v>400</v>
      </c>
    </row>
    <row r="27" spans="2:13" s="28" customFormat="1">
      <c r="B27" s="287"/>
      <c r="C27" s="253"/>
      <c r="D27" s="295"/>
      <c r="E27" s="296"/>
      <c r="F27" s="296"/>
      <c r="G27" s="296"/>
      <c r="H27" s="297"/>
      <c r="I27" s="300"/>
      <c r="J27" s="316"/>
      <c r="K27" s="316"/>
      <c r="L27" s="316"/>
      <c r="M27" s="299"/>
    </row>
    <row r="28" spans="2:13" s="28" customFormat="1">
      <c r="B28" s="287"/>
      <c r="C28" s="253"/>
      <c r="D28" s="295"/>
      <c r="E28" s="296"/>
      <c r="F28" s="296"/>
      <c r="G28" s="296"/>
      <c r="H28" s="297"/>
      <c r="I28" s="300"/>
      <c r="J28" s="316"/>
      <c r="K28" s="316"/>
      <c r="L28" s="316"/>
      <c r="M28" s="299"/>
    </row>
    <row r="29" spans="2:13" s="28" customFormat="1">
      <c r="B29" s="287"/>
      <c r="C29" s="253"/>
      <c r="D29" s="295"/>
      <c r="E29" s="296"/>
      <c r="F29" s="296"/>
      <c r="G29" s="296"/>
      <c r="H29" s="297"/>
      <c r="I29" s="300"/>
      <c r="J29" s="316"/>
      <c r="K29" s="316"/>
      <c r="L29" s="316"/>
      <c r="M29" s="299"/>
    </row>
    <row r="30" spans="2:13" s="28" customFormat="1">
      <c r="B30" s="289"/>
      <c r="C30" s="253"/>
      <c r="D30" s="295"/>
      <c r="E30" s="296"/>
      <c r="F30" s="296"/>
      <c r="G30" s="296"/>
      <c r="H30" s="301"/>
      <c r="I30" s="300"/>
      <c r="J30" s="316"/>
      <c r="K30" s="316"/>
      <c r="L30" s="316"/>
      <c r="M30" s="299"/>
    </row>
    <row r="31" spans="2:13" s="28" customFormat="1" hidden="1" outlineLevel="1">
      <c r="B31" s="289"/>
      <c r="C31" s="253"/>
      <c r="D31" s="295"/>
      <c r="E31" s="296"/>
      <c r="F31" s="296"/>
      <c r="G31" s="296"/>
      <c r="H31" s="301"/>
      <c r="I31" s="300"/>
      <c r="J31" s="316"/>
      <c r="K31" s="316"/>
      <c r="L31" s="316"/>
      <c r="M31" s="299"/>
    </row>
    <row r="32" spans="2:13" s="28" customFormat="1" hidden="1" outlineLevel="1">
      <c r="B32" s="289"/>
      <c r="C32" s="253"/>
      <c r="D32" s="295"/>
      <c r="E32" s="296"/>
      <c r="F32" s="296"/>
      <c r="G32" s="296"/>
      <c r="H32" s="301"/>
      <c r="I32" s="300"/>
      <c r="J32" s="316"/>
      <c r="K32" s="316"/>
      <c r="L32" s="316"/>
      <c r="M32" s="299"/>
    </row>
    <row r="33" spans="2:13" s="28" customFormat="1" hidden="1" outlineLevel="1">
      <c r="B33" s="289"/>
      <c r="C33" s="253"/>
      <c r="D33" s="295"/>
      <c r="E33" s="296"/>
      <c r="F33" s="296"/>
      <c r="G33" s="296"/>
      <c r="H33" s="301"/>
      <c r="I33" s="300"/>
      <c r="J33" s="316"/>
      <c r="K33" s="316"/>
      <c r="L33" s="316"/>
      <c r="M33" s="299"/>
    </row>
    <row r="34" spans="2:13" s="28" customFormat="1" hidden="1" outlineLevel="1">
      <c r="B34" s="289"/>
      <c r="C34" s="253"/>
      <c r="D34" s="295"/>
      <c r="E34" s="296"/>
      <c r="F34" s="296"/>
      <c r="G34" s="296"/>
      <c r="H34" s="301"/>
      <c r="I34" s="300"/>
      <c r="J34" s="316"/>
      <c r="K34" s="316"/>
      <c r="L34" s="316"/>
      <c r="M34" s="299"/>
    </row>
    <row r="35" spans="2:13" s="28" customFormat="1" hidden="1" outlineLevel="1">
      <c r="B35" s="289"/>
      <c r="C35" s="253"/>
      <c r="D35" s="295"/>
      <c r="E35" s="296"/>
      <c r="F35" s="296"/>
      <c r="G35" s="302"/>
      <c r="H35" s="301"/>
      <c r="I35" s="300"/>
      <c r="J35" s="316"/>
      <c r="K35" s="316"/>
      <c r="L35" s="316"/>
      <c r="M35" s="299"/>
    </row>
    <row r="36" spans="2:13" s="28" customFormat="1" hidden="1" outlineLevel="1">
      <c r="B36" s="287"/>
      <c r="C36" s="253"/>
      <c r="D36" s="295"/>
      <c r="E36" s="296"/>
      <c r="F36" s="296"/>
      <c r="G36" s="296"/>
      <c r="H36" s="297"/>
      <c r="I36" s="298"/>
      <c r="J36" s="316"/>
      <c r="K36" s="316"/>
      <c r="L36" s="316"/>
      <c r="M36" s="299"/>
    </row>
    <row r="37" spans="2:13" s="28" customFormat="1" hidden="1" outlineLevel="1">
      <c r="B37" s="287"/>
      <c r="C37" s="253"/>
      <c r="D37" s="295"/>
      <c r="E37" s="296"/>
      <c r="F37" s="296"/>
      <c r="G37" s="296"/>
      <c r="H37" s="297"/>
      <c r="I37" s="298"/>
      <c r="J37" s="316"/>
      <c r="K37" s="316"/>
      <c r="L37" s="316"/>
      <c r="M37" s="299"/>
    </row>
    <row r="38" spans="2:13" s="28" customFormat="1" hidden="1" outlineLevel="1">
      <c r="B38" s="287"/>
      <c r="C38" s="253"/>
      <c r="D38" s="295"/>
      <c r="E38" s="296"/>
      <c r="F38" s="296"/>
      <c r="G38" s="296"/>
      <c r="H38" s="297"/>
      <c r="I38" s="300"/>
      <c r="J38" s="316"/>
      <c r="K38" s="316"/>
      <c r="L38" s="316"/>
      <c r="M38" s="299"/>
    </row>
    <row r="39" spans="2:13" s="28" customFormat="1" hidden="1" outlineLevel="1">
      <c r="B39" s="288"/>
      <c r="C39" s="253"/>
      <c r="D39" s="295"/>
      <c r="E39" s="296"/>
      <c r="F39" s="296"/>
      <c r="G39" s="296"/>
      <c r="H39" s="297"/>
      <c r="I39" s="300"/>
      <c r="J39" s="316"/>
      <c r="K39" s="316"/>
      <c r="L39" s="316"/>
      <c r="M39" s="299"/>
    </row>
    <row r="40" spans="2:13" s="28" customFormat="1" hidden="1" outlineLevel="1">
      <c r="B40" s="287"/>
      <c r="C40" s="253"/>
      <c r="D40" s="295"/>
      <c r="E40" s="296"/>
      <c r="F40" s="296"/>
      <c r="G40" s="296"/>
      <c r="H40" s="297"/>
      <c r="I40" s="300"/>
      <c r="J40" s="316"/>
      <c r="K40" s="316"/>
      <c r="L40" s="316"/>
      <c r="M40" s="299"/>
    </row>
    <row r="41" spans="2:13" s="28" customFormat="1" hidden="1" outlineLevel="1">
      <c r="B41" s="287"/>
      <c r="C41" s="253"/>
      <c r="D41" s="295"/>
      <c r="E41" s="296"/>
      <c r="F41" s="296"/>
      <c r="G41" s="296"/>
      <c r="H41" s="297"/>
      <c r="I41" s="300"/>
      <c r="J41" s="316"/>
      <c r="K41" s="316"/>
      <c r="L41" s="316"/>
      <c r="M41" s="299"/>
    </row>
    <row r="42" spans="2:13" s="28" customFormat="1" hidden="1" outlineLevel="1">
      <c r="B42" s="287"/>
      <c r="C42" s="253"/>
      <c r="D42" s="295"/>
      <c r="E42" s="296"/>
      <c r="F42" s="296"/>
      <c r="G42" s="296"/>
      <c r="H42" s="297"/>
      <c r="I42" s="300"/>
      <c r="J42" s="316"/>
      <c r="K42" s="316"/>
      <c r="L42" s="316"/>
      <c r="M42" s="299"/>
    </row>
    <row r="43" spans="2:13" s="28" customFormat="1" hidden="1" outlineLevel="1">
      <c r="B43" s="289"/>
      <c r="C43" s="253"/>
      <c r="D43" s="295"/>
      <c r="E43" s="296"/>
      <c r="F43" s="296"/>
      <c r="G43" s="296"/>
      <c r="H43" s="301"/>
      <c r="I43" s="300"/>
      <c r="J43" s="316"/>
      <c r="K43" s="316"/>
      <c r="L43" s="316"/>
      <c r="M43" s="299"/>
    </row>
    <row r="44" spans="2:13" s="28" customFormat="1" hidden="1" outlineLevel="1">
      <c r="B44" s="289"/>
      <c r="C44" s="253"/>
      <c r="D44" s="295"/>
      <c r="E44" s="296"/>
      <c r="F44" s="296"/>
      <c r="G44" s="296"/>
      <c r="H44" s="301"/>
      <c r="I44" s="300"/>
      <c r="J44" s="316"/>
      <c r="K44" s="316"/>
      <c r="L44" s="316"/>
      <c r="M44" s="299"/>
    </row>
    <row r="45" spans="2:13" s="28" customFormat="1" hidden="1" outlineLevel="1">
      <c r="B45" s="289"/>
      <c r="C45" s="253"/>
      <c r="D45" s="295"/>
      <c r="E45" s="296"/>
      <c r="F45" s="296"/>
      <c r="G45" s="296"/>
      <c r="H45" s="301"/>
      <c r="I45" s="300"/>
      <c r="J45" s="316"/>
      <c r="K45" s="316"/>
      <c r="L45" s="316"/>
      <c r="M45" s="299"/>
    </row>
    <row r="46" spans="2:13" s="28" customFormat="1" hidden="1" outlineLevel="1">
      <c r="B46" s="289"/>
      <c r="C46" s="253"/>
      <c r="D46" s="295"/>
      <c r="E46" s="296"/>
      <c r="F46" s="296"/>
      <c r="G46" s="296"/>
      <c r="H46" s="301"/>
      <c r="I46" s="300"/>
      <c r="J46" s="316"/>
      <c r="K46" s="316"/>
      <c r="L46" s="316"/>
      <c r="M46" s="299"/>
    </row>
    <row r="47" spans="2:13" s="28" customFormat="1" hidden="1" outlineLevel="1">
      <c r="B47" s="289"/>
      <c r="C47" s="253"/>
      <c r="D47" s="295"/>
      <c r="E47" s="296"/>
      <c r="F47" s="296"/>
      <c r="G47" s="296"/>
      <c r="H47" s="301"/>
      <c r="I47" s="300"/>
      <c r="J47" s="316"/>
      <c r="K47" s="316"/>
      <c r="L47" s="316"/>
      <c r="M47" s="299"/>
    </row>
    <row r="48" spans="2:13" s="28" customFormat="1" hidden="1" outlineLevel="1">
      <c r="B48" s="289"/>
      <c r="C48" s="253"/>
      <c r="D48" s="295"/>
      <c r="E48" s="296"/>
      <c r="F48" s="296"/>
      <c r="G48" s="302"/>
      <c r="H48" s="301"/>
      <c r="I48" s="300"/>
      <c r="J48" s="316"/>
      <c r="K48" s="316"/>
      <c r="L48" s="316"/>
      <c r="M48" s="299"/>
    </row>
    <row r="49" spans="2:13" s="28" customFormat="1" hidden="1" outlineLevel="1">
      <c r="B49" s="287"/>
      <c r="C49" s="253"/>
      <c r="D49" s="295"/>
      <c r="E49" s="296"/>
      <c r="F49" s="296"/>
      <c r="G49" s="296"/>
      <c r="H49" s="297"/>
      <c r="I49" s="300"/>
      <c r="J49" s="316"/>
      <c r="K49" s="316"/>
      <c r="L49" s="316"/>
      <c r="M49" s="299"/>
    </row>
    <row r="50" spans="2:13" s="28" customFormat="1" hidden="1" outlineLevel="1">
      <c r="B50" s="287"/>
      <c r="C50" s="253"/>
      <c r="D50" s="295"/>
      <c r="E50" s="296"/>
      <c r="F50" s="296"/>
      <c r="G50" s="296"/>
      <c r="H50" s="297"/>
      <c r="I50" s="300"/>
      <c r="J50" s="316"/>
      <c r="K50" s="316"/>
      <c r="L50" s="316"/>
      <c r="M50" s="299"/>
    </row>
    <row r="51" spans="2:13" s="28" customFormat="1" hidden="1" outlineLevel="1">
      <c r="B51" s="287"/>
      <c r="C51" s="253"/>
      <c r="D51" s="295"/>
      <c r="E51" s="296"/>
      <c r="F51" s="296"/>
      <c r="G51" s="296"/>
      <c r="H51" s="297"/>
      <c r="I51" s="300"/>
      <c r="J51" s="316"/>
      <c r="K51" s="316"/>
      <c r="L51" s="316"/>
      <c r="M51" s="299"/>
    </row>
    <row r="52" spans="2:13" s="28" customFormat="1" hidden="1" outlineLevel="1">
      <c r="B52" s="289"/>
      <c r="C52" s="253"/>
      <c r="D52" s="295"/>
      <c r="E52" s="296"/>
      <c r="F52" s="296"/>
      <c r="G52" s="296"/>
      <c r="H52" s="301"/>
      <c r="I52" s="300"/>
      <c r="J52" s="316"/>
      <c r="K52" s="316"/>
      <c r="L52" s="316"/>
      <c r="M52" s="299"/>
    </row>
    <row r="53" spans="2:13" s="28" customFormat="1" hidden="1" outlineLevel="1">
      <c r="B53" s="289"/>
      <c r="C53" s="253"/>
      <c r="D53" s="295"/>
      <c r="E53" s="296"/>
      <c r="F53" s="296"/>
      <c r="G53" s="296"/>
      <c r="H53" s="301"/>
      <c r="I53" s="300"/>
      <c r="J53" s="316"/>
      <c r="K53" s="316"/>
      <c r="L53" s="316"/>
      <c r="M53" s="299"/>
    </row>
    <row r="54" spans="2:13" s="28" customFormat="1" hidden="1" outlineLevel="1">
      <c r="B54" s="289"/>
      <c r="C54" s="253"/>
      <c r="D54" s="295"/>
      <c r="E54" s="296"/>
      <c r="F54" s="296"/>
      <c r="G54" s="296"/>
      <c r="H54" s="301"/>
      <c r="I54" s="300"/>
      <c r="J54" s="316"/>
      <c r="K54" s="316"/>
      <c r="L54" s="316"/>
      <c r="M54" s="299"/>
    </row>
    <row r="55" spans="2:13" s="28" customFormat="1" hidden="1" outlineLevel="1">
      <c r="B55" s="289"/>
      <c r="C55" s="253"/>
      <c r="D55" s="295"/>
      <c r="E55" s="296"/>
      <c r="F55" s="296"/>
      <c r="G55" s="296"/>
      <c r="H55" s="301"/>
      <c r="I55" s="300"/>
      <c r="J55" s="316"/>
      <c r="K55" s="316"/>
      <c r="L55" s="316"/>
      <c r="M55" s="299"/>
    </row>
    <row r="56" spans="2:13" s="28" customFormat="1" hidden="1" outlineLevel="1">
      <c r="B56" s="289"/>
      <c r="C56" s="253"/>
      <c r="D56" s="295"/>
      <c r="E56" s="296"/>
      <c r="F56" s="296"/>
      <c r="G56" s="296"/>
      <c r="H56" s="301"/>
      <c r="I56" s="300"/>
      <c r="J56" s="316"/>
      <c r="K56" s="316"/>
      <c r="L56" s="316"/>
      <c r="M56" s="299"/>
    </row>
    <row r="57" spans="2:13" s="28" customFormat="1" hidden="1" outlineLevel="1">
      <c r="B57" s="289"/>
      <c r="C57" s="253"/>
      <c r="D57" s="295"/>
      <c r="E57" s="296"/>
      <c r="F57" s="296"/>
      <c r="G57" s="302"/>
      <c r="H57" s="301"/>
      <c r="I57" s="300"/>
      <c r="J57" s="316"/>
      <c r="K57" s="316"/>
      <c r="L57" s="316"/>
      <c r="M57" s="299"/>
    </row>
    <row r="58" spans="2:13" s="28" customFormat="1" hidden="1" outlineLevel="1">
      <c r="B58" s="287"/>
      <c r="C58" s="253"/>
      <c r="D58" s="295"/>
      <c r="E58" s="296"/>
      <c r="F58" s="296"/>
      <c r="G58" s="296"/>
      <c r="H58" s="297"/>
      <c r="I58" s="298"/>
      <c r="J58" s="316"/>
      <c r="K58" s="316"/>
      <c r="L58" s="316"/>
      <c r="M58" s="299"/>
    </row>
    <row r="59" spans="2:13" s="28" customFormat="1" hidden="1" outlineLevel="1">
      <c r="B59" s="287"/>
      <c r="C59" s="253"/>
      <c r="D59" s="295"/>
      <c r="E59" s="296"/>
      <c r="F59" s="296"/>
      <c r="G59" s="296"/>
      <c r="H59" s="297"/>
      <c r="I59" s="298"/>
      <c r="J59" s="316"/>
      <c r="K59" s="316"/>
      <c r="L59" s="316"/>
      <c r="M59" s="299"/>
    </row>
    <row r="60" spans="2:13" s="28" customFormat="1" hidden="1" outlineLevel="1">
      <c r="B60" s="287"/>
      <c r="C60" s="253"/>
      <c r="D60" s="295"/>
      <c r="E60" s="296"/>
      <c r="F60" s="296"/>
      <c r="G60" s="296"/>
      <c r="H60" s="297"/>
      <c r="I60" s="300"/>
      <c r="J60" s="316"/>
      <c r="K60" s="316"/>
      <c r="L60" s="316"/>
      <c r="M60" s="299"/>
    </row>
    <row r="61" spans="2:13" s="28" customFormat="1" hidden="1" outlineLevel="1">
      <c r="B61" s="288"/>
      <c r="C61" s="253"/>
      <c r="D61" s="295"/>
      <c r="E61" s="296"/>
      <c r="F61" s="296"/>
      <c r="G61" s="296"/>
      <c r="H61" s="297"/>
      <c r="I61" s="300"/>
      <c r="J61" s="316"/>
      <c r="K61" s="316"/>
      <c r="L61" s="316"/>
      <c r="M61" s="299"/>
    </row>
    <row r="62" spans="2:13" s="28" customFormat="1" hidden="1" outlineLevel="1">
      <c r="B62" s="287"/>
      <c r="C62" s="253"/>
      <c r="D62" s="295"/>
      <c r="E62" s="296"/>
      <c r="F62" s="296"/>
      <c r="G62" s="296"/>
      <c r="H62" s="297"/>
      <c r="I62" s="300"/>
      <c r="J62" s="316"/>
      <c r="K62" s="316"/>
      <c r="L62" s="316"/>
      <c r="M62" s="299"/>
    </row>
    <row r="63" spans="2:13" s="28" customFormat="1" hidden="1" outlineLevel="1">
      <c r="B63" s="287"/>
      <c r="C63" s="253"/>
      <c r="D63" s="295"/>
      <c r="E63" s="296"/>
      <c r="F63" s="296"/>
      <c r="G63" s="296"/>
      <c r="H63" s="297"/>
      <c r="I63" s="300"/>
      <c r="J63" s="316"/>
      <c r="K63" s="316"/>
      <c r="L63" s="316"/>
      <c r="M63" s="299"/>
    </row>
    <row r="64" spans="2:13" s="28" customFormat="1" hidden="1" outlineLevel="1">
      <c r="B64" s="287"/>
      <c r="C64" s="253"/>
      <c r="D64" s="295"/>
      <c r="E64" s="296"/>
      <c r="F64" s="296"/>
      <c r="G64" s="296"/>
      <c r="H64" s="297"/>
      <c r="I64" s="300"/>
      <c r="J64" s="316"/>
      <c r="K64" s="316"/>
      <c r="L64" s="316"/>
      <c r="M64" s="299"/>
    </row>
    <row r="65" spans="2:13" s="28" customFormat="1" hidden="1" outlineLevel="1">
      <c r="B65" s="289"/>
      <c r="C65" s="253"/>
      <c r="D65" s="295"/>
      <c r="E65" s="296"/>
      <c r="F65" s="296"/>
      <c r="G65" s="296"/>
      <c r="H65" s="301"/>
      <c r="I65" s="300"/>
      <c r="J65" s="316"/>
      <c r="K65" s="316"/>
      <c r="L65" s="316"/>
      <c r="M65" s="299"/>
    </row>
    <row r="66" spans="2:13" s="28" customFormat="1" hidden="1" outlineLevel="1">
      <c r="B66" s="289"/>
      <c r="C66" s="253"/>
      <c r="D66" s="295"/>
      <c r="E66" s="296"/>
      <c r="F66" s="296"/>
      <c r="G66" s="296"/>
      <c r="H66" s="301"/>
      <c r="I66" s="300"/>
      <c r="J66" s="316"/>
      <c r="K66" s="316"/>
      <c r="L66" s="316"/>
      <c r="M66" s="299"/>
    </row>
    <row r="67" spans="2:13" s="28" customFormat="1" hidden="1" outlineLevel="1">
      <c r="B67" s="289"/>
      <c r="C67" s="253"/>
      <c r="D67" s="295"/>
      <c r="E67" s="296"/>
      <c r="F67" s="296"/>
      <c r="G67" s="296"/>
      <c r="H67" s="301"/>
      <c r="I67" s="300"/>
      <c r="J67" s="316"/>
      <c r="K67" s="316"/>
      <c r="L67" s="316"/>
      <c r="M67" s="299"/>
    </row>
    <row r="68" spans="2:13" s="28" customFormat="1" hidden="1" outlineLevel="1">
      <c r="B68" s="289"/>
      <c r="C68" s="253"/>
      <c r="D68" s="295"/>
      <c r="E68" s="296"/>
      <c r="F68" s="296"/>
      <c r="G68" s="296"/>
      <c r="H68" s="301"/>
      <c r="I68" s="300"/>
      <c r="J68" s="316"/>
      <c r="K68" s="316"/>
      <c r="L68" s="316"/>
      <c r="M68" s="299"/>
    </row>
    <row r="69" spans="2:13" s="28" customFormat="1" hidden="1" outlineLevel="1">
      <c r="B69" s="289"/>
      <c r="C69" s="253"/>
      <c r="D69" s="295"/>
      <c r="E69" s="296"/>
      <c r="F69" s="296"/>
      <c r="G69" s="296"/>
      <c r="H69" s="301"/>
      <c r="I69" s="300"/>
      <c r="J69" s="316"/>
      <c r="K69" s="316"/>
      <c r="L69" s="316"/>
      <c r="M69" s="299"/>
    </row>
    <row r="70" spans="2:13" s="28" customFormat="1" hidden="1" outlineLevel="1">
      <c r="B70" s="289"/>
      <c r="C70" s="253"/>
      <c r="D70" s="295"/>
      <c r="E70" s="296"/>
      <c r="F70" s="296"/>
      <c r="G70" s="302"/>
      <c r="H70" s="301"/>
      <c r="I70" s="300"/>
      <c r="J70" s="316"/>
      <c r="K70" s="316"/>
      <c r="L70" s="316"/>
      <c r="M70" s="299"/>
    </row>
    <row r="71" spans="2:13" s="28" customFormat="1" hidden="1" outlineLevel="1">
      <c r="B71" s="287"/>
      <c r="C71" s="253"/>
      <c r="D71" s="295"/>
      <c r="E71" s="296"/>
      <c r="F71" s="296"/>
      <c r="G71" s="296"/>
      <c r="H71" s="297"/>
      <c r="I71" s="300"/>
      <c r="J71" s="316"/>
      <c r="K71" s="316"/>
      <c r="L71" s="316"/>
      <c r="M71" s="299"/>
    </row>
    <row r="72" spans="2:13" s="28" customFormat="1" hidden="1" outlineLevel="1">
      <c r="B72" s="287"/>
      <c r="C72" s="253"/>
      <c r="D72" s="295"/>
      <c r="E72" s="296"/>
      <c r="F72" s="296"/>
      <c r="G72" s="296"/>
      <c r="H72" s="297"/>
      <c r="I72" s="300"/>
      <c r="J72" s="316"/>
      <c r="K72" s="316"/>
      <c r="L72" s="316"/>
      <c r="M72" s="299"/>
    </row>
    <row r="73" spans="2:13" s="28" customFormat="1" hidden="1" outlineLevel="1">
      <c r="B73" s="287"/>
      <c r="C73" s="253"/>
      <c r="D73" s="295"/>
      <c r="E73" s="296"/>
      <c r="F73" s="296"/>
      <c r="G73" s="296"/>
      <c r="H73" s="297"/>
      <c r="I73" s="300"/>
      <c r="J73" s="316"/>
      <c r="K73" s="316"/>
      <c r="L73" s="316"/>
      <c r="M73" s="299"/>
    </row>
    <row r="74" spans="2:13" s="28" customFormat="1" hidden="1" outlineLevel="1">
      <c r="B74" s="289"/>
      <c r="C74" s="253"/>
      <c r="D74" s="295"/>
      <c r="E74" s="296"/>
      <c r="F74" s="296"/>
      <c r="G74" s="296"/>
      <c r="H74" s="301"/>
      <c r="I74" s="300"/>
      <c r="J74" s="316"/>
      <c r="K74" s="316"/>
      <c r="L74" s="316"/>
      <c r="M74" s="299"/>
    </row>
    <row r="75" spans="2:13" s="28" customFormat="1" hidden="1" outlineLevel="1">
      <c r="B75" s="289"/>
      <c r="C75" s="253"/>
      <c r="D75" s="295"/>
      <c r="E75" s="296"/>
      <c r="F75" s="296"/>
      <c r="G75" s="296"/>
      <c r="H75" s="301"/>
      <c r="I75" s="300"/>
      <c r="J75" s="316"/>
      <c r="K75" s="316"/>
      <c r="L75" s="316"/>
      <c r="M75" s="299"/>
    </row>
    <row r="76" spans="2:13" s="28" customFormat="1" hidden="1" outlineLevel="1">
      <c r="B76" s="289"/>
      <c r="C76" s="253"/>
      <c r="D76" s="295"/>
      <c r="E76" s="296"/>
      <c r="F76" s="296"/>
      <c r="G76" s="296"/>
      <c r="H76" s="301"/>
      <c r="I76" s="300"/>
      <c r="J76" s="316"/>
      <c r="K76" s="316"/>
      <c r="L76" s="316"/>
      <c r="M76" s="299"/>
    </row>
    <row r="77" spans="2:13" s="28" customFormat="1" hidden="1" outlineLevel="1">
      <c r="B77" s="289"/>
      <c r="C77" s="253"/>
      <c r="D77" s="295"/>
      <c r="E77" s="296"/>
      <c r="F77" s="296"/>
      <c r="G77" s="296"/>
      <c r="H77" s="301"/>
      <c r="I77" s="300"/>
      <c r="J77" s="316"/>
      <c r="K77" s="316"/>
      <c r="L77" s="316"/>
      <c r="M77" s="299"/>
    </row>
    <row r="78" spans="2:13" s="28" customFormat="1" hidden="1" outlineLevel="1">
      <c r="B78" s="289"/>
      <c r="C78" s="253"/>
      <c r="D78" s="295"/>
      <c r="E78" s="296"/>
      <c r="F78" s="296"/>
      <c r="G78" s="296"/>
      <c r="H78" s="301"/>
      <c r="I78" s="300"/>
      <c r="J78" s="316"/>
      <c r="K78" s="316"/>
      <c r="L78" s="316"/>
      <c r="M78" s="299"/>
    </row>
    <row r="79" spans="2:13" s="28" customFormat="1" hidden="1" outlineLevel="1">
      <c r="B79" s="289"/>
      <c r="C79" s="253"/>
      <c r="D79" s="295"/>
      <c r="E79" s="296"/>
      <c r="F79" s="296"/>
      <c r="G79" s="302"/>
      <c r="H79" s="301"/>
      <c r="I79" s="300"/>
      <c r="J79" s="316"/>
      <c r="K79" s="316"/>
      <c r="L79" s="316"/>
      <c r="M79" s="299"/>
    </row>
    <row r="80" spans="2:13" s="28" customFormat="1" hidden="1" outlineLevel="1">
      <c r="B80" s="287"/>
      <c r="C80" s="253"/>
      <c r="D80" s="295"/>
      <c r="E80" s="296"/>
      <c r="F80" s="296"/>
      <c r="G80" s="296"/>
      <c r="H80" s="297"/>
      <c r="I80" s="298"/>
      <c r="J80" s="316"/>
      <c r="K80" s="316"/>
      <c r="L80" s="316"/>
      <c r="M80" s="299"/>
    </row>
    <row r="81" spans="2:13" s="28" customFormat="1" hidden="1" outlineLevel="1">
      <c r="B81" s="287"/>
      <c r="C81" s="253"/>
      <c r="D81" s="295"/>
      <c r="E81" s="296"/>
      <c r="F81" s="296"/>
      <c r="G81" s="296"/>
      <c r="H81" s="297"/>
      <c r="I81" s="298"/>
      <c r="J81" s="316"/>
      <c r="K81" s="316"/>
      <c r="L81" s="316"/>
      <c r="M81" s="299"/>
    </row>
    <row r="82" spans="2:13" s="28" customFormat="1" hidden="1" outlineLevel="1">
      <c r="B82" s="287"/>
      <c r="C82" s="253"/>
      <c r="D82" s="295"/>
      <c r="E82" s="296"/>
      <c r="F82" s="296"/>
      <c r="G82" s="296"/>
      <c r="H82" s="297"/>
      <c r="I82" s="300"/>
      <c r="J82" s="316"/>
      <c r="K82" s="316"/>
      <c r="L82" s="316"/>
      <c r="M82" s="299"/>
    </row>
    <row r="83" spans="2:13" s="28" customFormat="1" hidden="1" outlineLevel="1">
      <c r="B83" s="288"/>
      <c r="C83" s="253"/>
      <c r="D83" s="295"/>
      <c r="E83" s="296"/>
      <c r="F83" s="296"/>
      <c r="G83" s="296"/>
      <c r="H83" s="297"/>
      <c r="I83" s="300"/>
      <c r="J83" s="316"/>
      <c r="K83" s="316"/>
      <c r="L83" s="316"/>
      <c r="M83" s="299"/>
    </row>
    <row r="84" spans="2:13" s="28" customFormat="1" hidden="1" outlineLevel="1">
      <c r="B84" s="287"/>
      <c r="C84" s="253"/>
      <c r="D84" s="295"/>
      <c r="E84" s="296"/>
      <c r="F84" s="296"/>
      <c r="G84" s="296"/>
      <c r="H84" s="297"/>
      <c r="I84" s="300"/>
      <c r="J84" s="316"/>
      <c r="K84" s="316"/>
      <c r="L84" s="316"/>
      <c r="M84" s="299"/>
    </row>
    <row r="85" spans="2:13" s="28" customFormat="1" hidden="1" outlineLevel="1">
      <c r="B85" s="287"/>
      <c r="C85" s="253"/>
      <c r="D85" s="295"/>
      <c r="E85" s="296"/>
      <c r="F85" s="296"/>
      <c r="G85" s="296"/>
      <c r="H85" s="297"/>
      <c r="I85" s="300"/>
      <c r="J85" s="316"/>
      <c r="K85" s="316"/>
      <c r="L85" s="316"/>
      <c r="M85" s="299"/>
    </row>
    <row r="86" spans="2:13" s="28" customFormat="1" hidden="1" outlineLevel="1">
      <c r="B86" s="287"/>
      <c r="C86" s="253"/>
      <c r="D86" s="295"/>
      <c r="E86" s="296"/>
      <c r="F86" s="296"/>
      <c r="G86" s="296"/>
      <c r="H86" s="297"/>
      <c r="I86" s="300"/>
      <c r="J86" s="316"/>
      <c r="K86" s="316"/>
      <c r="L86" s="316"/>
      <c r="M86" s="299"/>
    </row>
    <row r="87" spans="2:13" s="28" customFormat="1" hidden="1" outlineLevel="1">
      <c r="B87" s="289"/>
      <c r="C87" s="253"/>
      <c r="D87" s="295"/>
      <c r="E87" s="296"/>
      <c r="F87" s="296"/>
      <c r="G87" s="296"/>
      <c r="H87" s="301"/>
      <c r="I87" s="300"/>
      <c r="J87" s="316"/>
      <c r="K87" s="316"/>
      <c r="L87" s="316"/>
      <c r="M87" s="299"/>
    </row>
    <row r="88" spans="2:13" s="28" customFormat="1" hidden="1" outlineLevel="1">
      <c r="B88" s="289"/>
      <c r="C88" s="253"/>
      <c r="D88" s="295"/>
      <c r="E88" s="296"/>
      <c r="F88" s="296"/>
      <c r="G88" s="296"/>
      <c r="H88" s="301"/>
      <c r="I88" s="300"/>
      <c r="J88" s="316"/>
      <c r="K88" s="316"/>
      <c r="L88" s="316"/>
      <c r="M88" s="299"/>
    </row>
    <row r="89" spans="2:13" s="28" customFormat="1" hidden="1" outlineLevel="1">
      <c r="B89" s="289"/>
      <c r="C89" s="253"/>
      <c r="D89" s="295"/>
      <c r="E89" s="296"/>
      <c r="F89" s="296"/>
      <c r="G89" s="296"/>
      <c r="H89" s="301"/>
      <c r="I89" s="300"/>
      <c r="J89" s="316"/>
      <c r="K89" s="316"/>
      <c r="L89" s="316"/>
      <c r="M89" s="299"/>
    </row>
    <row r="90" spans="2:13" s="28" customFormat="1" hidden="1" outlineLevel="1">
      <c r="B90" s="289"/>
      <c r="C90" s="253"/>
      <c r="D90" s="295"/>
      <c r="E90" s="296"/>
      <c r="F90" s="296"/>
      <c r="G90" s="296"/>
      <c r="H90" s="301"/>
      <c r="I90" s="300"/>
      <c r="J90" s="316"/>
      <c r="K90" s="316"/>
      <c r="L90" s="316"/>
      <c r="M90" s="299"/>
    </row>
    <row r="91" spans="2:13" s="28" customFormat="1" hidden="1" outlineLevel="1">
      <c r="B91" s="289"/>
      <c r="C91" s="253"/>
      <c r="D91" s="295"/>
      <c r="E91" s="296"/>
      <c r="F91" s="296"/>
      <c r="G91" s="296"/>
      <c r="H91" s="301"/>
      <c r="I91" s="300"/>
      <c r="J91" s="316"/>
      <c r="K91" s="316"/>
      <c r="L91" s="316"/>
      <c r="M91" s="299"/>
    </row>
    <row r="92" spans="2:13" s="28" customFormat="1" hidden="1" outlineLevel="1">
      <c r="B92" s="289"/>
      <c r="C92" s="253"/>
      <c r="D92" s="295"/>
      <c r="E92" s="296"/>
      <c r="F92" s="296"/>
      <c r="G92" s="302"/>
      <c r="H92" s="301"/>
      <c r="I92" s="300"/>
      <c r="J92" s="316"/>
      <c r="K92" s="316"/>
      <c r="L92" s="316"/>
      <c r="M92" s="299"/>
    </row>
    <row r="93" spans="2:13" s="28" customFormat="1" hidden="1" outlineLevel="1">
      <c r="B93" s="287"/>
      <c r="C93" s="253"/>
      <c r="D93" s="295"/>
      <c r="E93" s="296"/>
      <c r="F93" s="296"/>
      <c r="G93" s="296"/>
      <c r="H93" s="297"/>
      <c r="I93" s="300"/>
      <c r="J93" s="316"/>
      <c r="K93" s="316"/>
      <c r="L93" s="316"/>
      <c r="M93" s="299"/>
    </row>
    <row r="94" spans="2:13" s="28" customFormat="1" hidden="1" outlineLevel="1">
      <c r="B94" s="287"/>
      <c r="C94" s="253"/>
      <c r="D94" s="295"/>
      <c r="E94" s="296"/>
      <c r="F94" s="296"/>
      <c r="G94" s="296"/>
      <c r="H94" s="297"/>
      <c r="I94" s="300"/>
      <c r="J94" s="316"/>
      <c r="K94" s="316"/>
      <c r="L94" s="316"/>
      <c r="M94" s="299"/>
    </row>
    <row r="95" spans="2:13" s="28" customFormat="1" hidden="1" outlineLevel="1">
      <c r="B95" s="287"/>
      <c r="C95" s="253"/>
      <c r="D95" s="295"/>
      <c r="E95" s="296"/>
      <c r="F95" s="296"/>
      <c r="G95" s="296"/>
      <c r="H95" s="297"/>
      <c r="I95" s="300"/>
      <c r="J95" s="316"/>
      <c r="K95" s="316"/>
      <c r="L95" s="316"/>
      <c r="M95" s="299"/>
    </row>
    <row r="96" spans="2:13" s="28" customFormat="1" hidden="1" outlineLevel="1">
      <c r="B96" s="289"/>
      <c r="C96" s="253"/>
      <c r="D96" s="295"/>
      <c r="E96" s="296"/>
      <c r="F96" s="296"/>
      <c r="G96" s="296"/>
      <c r="H96" s="301"/>
      <c r="I96" s="300"/>
      <c r="J96" s="316"/>
      <c r="K96" s="316"/>
      <c r="L96" s="316"/>
      <c r="M96" s="299"/>
    </row>
    <row r="97" spans="2:13" s="28" customFormat="1" hidden="1" outlineLevel="1">
      <c r="B97" s="289"/>
      <c r="C97" s="253"/>
      <c r="D97" s="295"/>
      <c r="E97" s="296"/>
      <c r="F97" s="296"/>
      <c r="G97" s="296"/>
      <c r="H97" s="301"/>
      <c r="I97" s="300"/>
      <c r="J97" s="316"/>
      <c r="K97" s="316"/>
      <c r="L97" s="316"/>
      <c r="M97" s="299"/>
    </row>
    <row r="98" spans="2:13" s="28" customFormat="1" hidden="1" outlineLevel="1">
      <c r="B98" s="289"/>
      <c r="C98" s="253"/>
      <c r="D98" s="295"/>
      <c r="E98" s="296"/>
      <c r="F98" s="296"/>
      <c r="G98" s="296"/>
      <c r="H98" s="301"/>
      <c r="I98" s="300"/>
      <c r="J98" s="316"/>
      <c r="K98" s="316"/>
      <c r="L98" s="316"/>
      <c r="M98" s="299"/>
    </row>
    <row r="99" spans="2:13" s="28" customFormat="1" hidden="1" outlineLevel="1">
      <c r="B99" s="289"/>
      <c r="C99" s="253"/>
      <c r="D99" s="295"/>
      <c r="E99" s="296"/>
      <c r="F99" s="296"/>
      <c r="G99" s="296"/>
      <c r="H99" s="301"/>
      <c r="I99" s="300"/>
      <c r="J99" s="316"/>
      <c r="K99" s="316"/>
      <c r="L99" s="316"/>
      <c r="M99" s="299"/>
    </row>
    <row r="100" spans="2:13" s="28" customFormat="1" hidden="1" outlineLevel="1">
      <c r="B100" s="289"/>
      <c r="C100" s="253"/>
      <c r="D100" s="295"/>
      <c r="E100" s="296"/>
      <c r="F100" s="296"/>
      <c r="G100" s="296"/>
      <c r="H100" s="301"/>
      <c r="I100" s="300"/>
      <c r="J100" s="316"/>
      <c r="K100" s="316"/>
      <c r="L100" s="316"/>
      <c r="M100" s="299"/>
    </row>
    <row r="101" spans="2:13" s="28" customFormat="1" hidden="1" outlineLevel="1">
      <c r="B101" s="289"/>
      <c r="C101" s="253"/>
      <c r="D101" s="295"/>
      <c r="E101" s="296"/>
      <c r="F101" s="296"/>
      <c r="G101" s="302"/>
      <c r="H101" s="301"/>
      <c r="I101" s="300"/>
      <c r="J101" s="316"/>
      <c r="K101" s="316"/>
      <c r="L101" s="316"/>
      <c r="M101" s="299"/>
    </row>
    <row r="102" spans="2:13" s="28" customFormat="1" hidden="1" outlineLevel="1">
      <c r="B102" s="287"/>
      <c r="C102" s="253"/>
      <c r="D102" s="295"/>
      <c r="E102" s="296"/>
      <c r="F102" s="296"/>
      <c r="G102" s="296"/>
      <c r="H102" s="297"/>
      <c r="I102" s="298"/>
      <c r="J102" s="316"/>
      <c r="K102" s="316"/>
      <c r="L102" s="316"/>
      <c r="M102" s="299"/>
    </row>
    <row r="103" spans="2:13" s="28" customFormat="1" hidden="1" outlineLevel="1">
      <c r="B103" s="287"/>
      <c r="C103" s="253"/>
      <c r="D103" s="295"/>
      <c r="E103" s="296"/>
      <c r="F103" s="296"/>
      <c r="G103" s="296"/>
      <c r="H103" s="297"/>
      <c r="I103" s="298"/>
      <c r="J103" s="316"/>
      <c r="K103" s="316"/>
      <c r="L103" s="316"/>
      <c r="M103" s="299"/>
    </row>
    <row r="104" spans="2:13" s="28" customFormat="1" hidden="1" outlineLevel="1">
      <c r="B104" s="287"/>
      <c r="C104" s="253"/>
      <c r="D104" s="295"/>
      <c r="E104" s="296"/>
      <c r="F104" s="296"/>
      <c r="G104" s="296"/>
      <c r="H104" s="297"/>
      <c r="I104" s="300"/>
      <c r="J104" s="316"/>
      <c r="K104" s="316"/>
      <c r="L104" s="316"/>
      <c r="M104" s="299"/>
    </row>
    <row r="105" spans="2:13" s="28" customFormat="1" hidden="1" outlineLevel="1">
      <c r="B105" s="288"/>
      <c r="C105" s="253"/>
      <c r="D105" s="295"/>
      <c r="E105" s="296"/>
      <c r="F105" s="296"/>
      <c r="G105" s="296"/>
      <c r="H105" s="297"/>
      <c r="I105" s="300"/>
      <c r="J105" s="316"/>
      <c r="K105" s="316"/>
      <c r="L105" s="316"/>
      <c r="M105" s="299"/>
    </row>
    <row r="106" spans="2:13" s="28" customFormat="1" hidden="1" outlineLevel="1">
      <c r="B106" s="287"/>
      <c r="C106" s="253"/>
      <c r="D106" s="295"/>
      <c r="E106" s="296"/>
      <c r="F106" s="296"/>
      <c r="G106" s="296"/>
      <c r="H106" s="297"/>
      <c r="I106" s="300"/>
      <c r="J106" s="316"/>
      <c r="K106" s="316"/>
      <c r="L106" s="316"/>
      <c r="M106" s="299"/>
    </row>
    <row r="107" spans="2:13" s="28" customFormat="1" hidden="1" outlineLevel="1">
      <c r="B107" s="287"/>
      <c r="C107" s="253"/>
      <c r="D107" s="295"/>
      <c r="E107" s="296"/>
      <c r="F107" s="296"/>
      <c r="G107" s="296"/>
      <c r="H107" s="297"/>
      <c r="I107" s="300"/>
      <c r="J107" s="316"/>
      <c r="K107" s="316"/>
      <c r="L107" s="316"/>
      <c r="M107" s="299"/>
    </row>
    <row r="108" spans="2:13" s="28" customFormat="1" hidden="1" outlineLevel="1">
      <c r="B108" s="287"/>
      <c r="C108" s="253"/>
      <c r="D108" s="295"/>
      <c r="E108" s="296"/>
      <c r="F108" s="296"/>
      <c r="G108" s="296"/>
      <c r="H108" s="297"/>
      <c r="I108" s="300"/>
      <c r="J108" s="316"/>
      <c r="K108" s="316"/>
      <c r="L108" s="316"/>
      <c r="M108" s="299"/>
    </row>
    <row r="109" spans="2:13" s="28" customFormat="1" hidden="1" outlineLevel="1">
      <c r="B109" s="289"/>
      <c r="C109" s="253"/>
      <c r="D109" s="295"/>
      <c r="E109" s="296"/>
      <c r="F109" s="296"/>
      <c r="G109" s="296"/>
      <c r="H109" s="301"/>
      <c r="I109" s="300"/>
      <c r="J109" s="316"/>
      <c r="K109" s="316"/>
      <c r="L109" s="316"/>
      <c r="M109" s="299"/>
    </row>
    <row r="110" spans="2:13" s="28" customFormat="1" hidden="1" outlineLevel="1">
      <c r="B110" s="289"/>
      <c r="C110" s="253"/>
      <c r="D110" s="295"/>
      <c r="E110" s="296"/>
      <c r="F110" s="296"/>
      <c r="G110" s="296"/>
      <c r="H110" s="301"/>
      <c r="I110" s="300"/>
      <c r="J110" s="316"/>
      <c r="K110" s="316"/>
      <c r="L110" s="316"/>
      <c r="M110" s="299"/>
    </row>
    <row r="111" spans="2:13" s="28" customFormat="1" hidden="1" outlineLevel="1">
      <c r="B111" s="289"/>
      <c r="C111" s="253"/>
      <c r="D111" s="295"/>
      <c r="E111" s="296"/>
      <c r="F111" s="296"/>
      <c r="G111" s="296"/>
      <c r="H111" s="301"/>
      <c r="I111" s="300"/>
      <c r="J111" s="316"/>
      <c r="K111" s="316"/>
      <c r="L111" s="316"/>
      <c r="M111" s="299"/>
    </row>
    <row r="112" spans="2:13" s="28" customFormat="1" hidden="1" outlineLevel="1">
      <c r="B112" s="289"/>
      <c r="C112" s="253"/>
      <c r="D112" s="295"/>
      <c r="E112" s="296"/>
      <c r="F112" s="296"/>
      <c r="G112" s="296"/>
      <c r="H112" s="301"/>
      <c r="I112" s="300"/>
      <c r="J112" s="316"/>
      <c r="K112" s="316"/>
      <c r="L112" s="316"/>
      <c r="M112" s="299"/>
    </row>
    <row r="113" spans="2:13" s="28" customFormat="1" hidden="1" outlineLevel="1">
      <c r="B113" s="289"/>
      <c r="C113" s="253"/>
      <c r="D113" s="295"/>
      <c r="E113" s="296"/>
      <c r="F113" s="296"/>
      <c r="G113" s="296"/>
      <c r="H113" s="301"/>
      <c r="I113" s="300"/>
      <c r="J113" s="316"/>
      <c r="K113" s="316"/>
      <c r="L113" s="316"/>
      <c r="M113" s="299"/>
    </row>
    <row r="114" spans="2:13" s="28" customFormat="1" hidden="1" outlineLevel="1">
      <c r="B114" s="289"/>
      <c r="C114" s="253"/>
      <c r="D114" s="295"/>
      <c r="E114" s="296"/>
      <c r="F114" s="296"/>
      <c r="G114" s="302"/>
      <c r="H114" s="301"/>
      <c r="I114" s="300"/>
      <c r="J114" s="316"/>
      <c r="K114" s="316"/>
      <c r="L114" s="316"/>
      <c r="M114" s="299"/>
    </row>
    <row r="115" spans="2:13" ht="15.75" collapsed="1" thickBot="1">
      <c r="B115" s="290"/>
      <c r="C115" s="255"/>
      <c r="D115" s="305"/>
      <c r="E115" s="306"/>
      <c r="F115" s="306"/>
      <c r="G115" s="307"/>
      <c r="H115" s="308"/>
      <c r="I115" s="309"/>
      <c r="J115" s="318"/>
      <c r="K115" s="318"/>
      <c r="L115" s="318"/>
      <c r="M115" s="310"/>
    </row>
    <row r="117" spans="2:13" ht="15.75" thickBot="1">
      <c r="B117" s="92"/>
      <c r="C117" s="256"/>
      <c r="D117" s="92"/>
      <c r="E117" s="92"/>
      <c r="F117" s="92"/>
      <c r="G117" s="92"/>
      <c r="H117" s="92"/>
      <c r="I117" s="72" t="s">
        <v>25</v>
      </c>
      <c r="J117" s="72"/>
      <c r="K117" s="72"/>
      <c r="L117" s="72"/>
      <c r="M117" s="275">
        <f>SUM(M10:M115)</f>
        <v>44182</v>
      </c>
    </row>
    <row r="118" spans="2:13" ht="15.75" thickTop="1">
      <c r="B118" s="28"/>
      <c r="E118" s="28"/>
      <c r="H118" s="28"/>
      <c r="I118" s="28"/>
      <c r="M118" s="28"/>
    </row>
  </sheetData>
  <dataConsolidate/>
  <mergeCells count="2">
    <mergeCell ref="E2:F2"/>
    <mergeCell ref="E4:F4"/>
  </mergeCells>
  <phoneticPr fontId="30" type="noConversion"/>
  <dataValidations count="1">
    <dataValidation type="list" allowBlank="1" showInputMessage="1" showErrorMessage="1" sqref="D27:D115" xr:uid="{228CFF29-BBAD-4BA0-94D9-E2E62BBEC584}">
      <formula1>#REF!</formula1>
    </dataValidation>
  </dataValidations>
  <pageMargins left="0.25" right="0.25" top="0.75" bottom="0.75" header="0.3" footer="0.3"/>
  <pageSetup paperSize="9" scale="8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660BC93-86EB-4F2D-AA8F-390058D3A97A}">
          <x14:formula1>
            <xm:f>'Budget &amp; Fin Report'!$B$10:$B$92</xm:f>
          </x14:formula1>
          <xm:sqref>B10:B115</xm:sqref>
        </x14:dataValidation>
        <x14:dataValidation type="list" allowBlank="1" showInputMessage="1" showErrorMessage="1" xr:uid="{4A5A0D74-72C6-42B2-BDC1-30485CC022D7}">
          <x14:formula1>
            <xm:f>'Budget &amp; Fin Report'!$K$9:$P$9</xm:f>
          </x14:formula1>
          <xm:sqref>D10:D26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97FAF-122B-4DC0-B2FF-E3A1CD24F302}">
  <dimension ref="B1:V118"/>
  <sheetViews>
    <sheetView showGridLines="0" zoomScaleNormal="100" workbookViewId="0">
      <selection activeCell="E119" sqref="E119"/>
    </sheetView>
  </sheetViews>
  <sheetFormatPr defaultRowHeight="15" outlineLevelRow="1"/>
  <cols>
    <col min="1" max="1" width="9.140625" style="28"/>
    <col min="2" max="2" width="11.140625" style="28" customWidth="1"/>
    <col min="3" max="3" width="17.140625" style="250" bestFit="1" customWidth="1"/>
    <col min="4" max="4" width="17.140625" style="28" customWidth="1"/>
    <col min="5" max="6" width="16.140625" style="28" customWidth="1"/>
    <col min="7" max="7" width="13.140625" style="28" customWidth="1"/>
    <col min="8" max="8" width="47.7109375" style="28" bestFit="1" customWidth="1"/>
    <col min="9" max="9" width="9.5703125" style="28" customWidth="1"/>
    <col min="10" max="10" width="10.85546875" style="28" customWidth="1"/>
    <col min="11" max="11" width="11.42578125" style="28" customWidth="1"/>
    <col min="12" max="12" width="9.5703125" style="28" customWidth="1"/>
    <col min="13" max="13" width="12.140625" style="28" customWidth="1"/>
    <col min="14" max="16384" width="9.140625" style="28"/>
  </cols>
  <sheetData>
    <row r="1" spans="2:22" ht="15.75" thickBot="1"/>
    <row r="2" spans="2:22">
      <c r="D2" s="44" t="s">
        <v>127</v>
      </c>
      <c r="E2" s="358" t="str">
        <f>Summary!C2</f>
        <v>XXXXXX</v>
      </c>
      <c r="F2" s="359"/>
      <c r="G2" s="322"/>
      <c r="H2" s="323"/>
      <c r="I2" s="324"/>
    </row>
    <row r="3" spans="2:22">
      <c r="C3" s="251"/>
      <c r="D3" s="45" t="s">
        <v>9</v>
      </c>
      <c r="E3" s="260" t="str">
        <f>Summary!C7</f>
        <v>USD</v>
      </c>
      <c r="F3" s="196"/>
      <c r="G3" s="325"/>
      <c r="H3" s="321"/>
      <c r="I3" s="324"/>
    </row>
    <row r="4" spans="2:22">
      <c r="C4" s="251"/>
      <c r="D4" s="45" t="s">
        <v>129</v>
      </c>
      <c r="E4" s="360" t="str">
        <f>Summary!C3</f>
        <v>XXXXXX</v>
      </c>
      <c r="F4" s="361"/>
      <c r="G4" s="325"/>
      <c r="H4" s="321"/>
      <c r="I4" s="324"/>
    </row>
    <row r="5" spans="2:22" ht="15.75" thickBot="1">
      <c r="C5" s="251"/>
      <c r="D5" s="46" t="s">
        <v>131</v>
      </c>
      <c r="E5" s="332">
        <f>'Budget &amp; Fin Report'!T9</f>
        <v>44378</v>
      </c>
      <c r="F5" s="333">
        <f>'Budget &amp; Fin Report'!Y9</f>
        <v>44531</v>
      </c>
      <c r="G5" s="326" t="s">
        <v>251</v>
      </c>
      <c r="H5" s="327"/>
      <c r="I5" s="328"/>
    </row>
    <row r="6" spans="2:22">
      <c r="C6" s="251"/>
      <c r="D6" s="35"/>
      <c r="E6" s="35"/>
      <c r="F6" s="35"/>
      <c r="G6" s="64"/>
    </row>
    <row r="7" spans="2:22">
      <c r="C7" s="251"/>
      <c r="D7" s="35"/>
      <c r="E7" s="35"/>
      <c r="F7" s="35"/>
      <c r="H7" s="65"/>
    </row>
    <row r="8" spans="2:22" s="280" customFormat="1" ht="12.75" thickBot="1">
      <c r="B8" s="280" t="s">
        <v>252</v>
      </c>
      <c r="C8" s="281"/>
      <c r="D8" s="282" t="s">
        <v>252</v>
      </c>
      <c r="E8" s="282"/>
      <c r="F8" s="282"/>
      <c r="I8" s="280" t="s">
        <v>252</v>
      </c>
      <c r="M8" s="282" t="s">
        <v>252</v>
      </c>
      <c r="R8" s="283"/>
      <c r="S8" s="284"/>
      <c r="T8" s="284"/>
      <c r="U8" s="285"/>
      <c r="V8" s="285"/>
    </row>
    <row r="9" spans="2:22" ht="39" thickBot="1">
      <c r="B9" s="3" t="s">
        <v>253</v>
      </c>
      <c r="C9" s="249" t="s">
        <v>141</v>
      </c>
      <c r="D9" s="4" t="s">
        <v>254</v>
      </c>
      <c r="E9" s="4" t="s">
        <v>255</v>
      </c>
      <c r="F9" s="4" t="s">
        <v>256</v>
      </c>
      <c r="G9" s="4" t="s">
        <v>257</v>
      </c>
      <c r="H9" s="5" t="s">
        <v>89</v>
      </c>
      <c r="I9" s="6" t="s">
        <v>258</v>
      </c>
      <c r="J9" s="314" t="s">
        <v>259</v>
      </c>
      <c r="K9" s="314" t="s">
        <v>260</v>
      </c>
      <c r="L9" s="314" t="s">
        <v>261</v>
      </c>
      <c r="M9" s="7" t="s">
        <v>262</v>
      </c>
    </row>
    <row r="10" spans="2:22">
      <c r="B10" s="286" t="s">
        <v>152</v>
      </c>
      <c r="C10" s="252" t="str">
        <f>VLOOKUP(B10,'Budget &amp; Fin Report'!$B$10:$C$92,2,FALSE)</f>
        <v>Project Officer</v>
      </c>
      <c r="D10" s="311">
        <v>44409</v>
      </c>
      <c r="E10" s="291">
        <v>44289</v>
      </c>
      <c r="F10" s="291"/>
      <c r="G10" s="291">
        <v>43772</v>
      </c>
      <c r="H10" s="292"/>
      <c r="I10" s="293">
        <v>0.75</v>
      </c>
      <c r="J10" s="315"/>
      <c r="K10" s="315"/>
      <c r="L10" s="315"/>
      <c r="M10" s="294">
        <v>5000</v>
      </c>
    </row>
    <row r="11" spans="2:22">
      <c r="B11" s="287" t="s">
        <v>152</v>
      </c>
      <c r="C11" s="253" t="str">
        <f>VLOOKUP(B11,'Budget &amp; Fin Report'!$B$10:$C$92,2,FALSE)</f>
        <v>Project Officer</v>
      </c>
      <c r="D11" s="312">
        <v>44440</v>
      </c>
      <c r="E11" s="296">
        <v>44290</v>
      </c>
      <c r="F11" s="296"/>
      <c r="G11" s="296">
        <v>43772</v>
      </c>
      <c r="H11" s="297"/>
      <c r="I11" s="298">
        <v>0.75</v>
      </c>
      <c r="J11" s="316"/>
      <c r="K11" s="316"/>
      <c r="L11" s="316"/>
      <c r="M11" s="299">
        <v>5000</v>
      </c>
    </row>
    <row r="12" spans="2:22">
      <c r="B12" s="287" t="s">
        <v>155</v>
      </c>
      <c r="C12" s="253" t="str">
        <f>VLOOKUP(B12,'Budget &amp; Fin Report'!$B$10:$C$92,2,FALSE)</f>
        <v>Accountant</v>
      </c>
      <c r="D12" s="312">
        <v>44470</v>
      </c>
      <c r="E12" s="296">
        <v>44291</v>
      </c>
      <c r="F12" s="296"/>
      <c r="G12" s="296">
        <v>43772</v>
      </c>
      <c r="H12" s="297"/>
      <c r="I12" s="300">
        <v>1</v>
      </c>
      <c r="J12" s="316"/>
      <c r="K12" s="316"/>
      <c r="L12" s="316"/>
      <c r="M12" s="299">
        <v>12000</v>
      </c>
    </row>
    <row r="13" spans="2:22">
      <c r="B13" s="288" t="s">
        <v>158</v>
      </c>
      <c r="C13" s="253" t="str">
        <f>VLOOKUP(B13,'Budget &amp; Fin Report'!$B$10:$C$92,2,FALSE)</f>
        <v>M&amp;E field assistant</v>
      </c>
      <c r="D13" s="312">
        <v>44440</v>
      </c>
      <c r="E13" s="296">
        <v>44292</v>
      </c>
      <c r="F13" s="296"/>
      <c r="G13" s="296">
        <v>43772</v>
      </c>
      <c r="H13" s="297"/>
      <c r="I13" s="300">
        <v>1</v>
      </c>
      <c r="J13" s="316"/>
      <c r="K13" s="316"/>
      <c r="L13" s="316"/>
      <c r="M13" s="299">
        <v>2000</v>
      </c>
    </row>
    <row r="14" spans="2:22">
      <c r="B14" s="287" t="s">
        <v>174</v>
      </c>
      <c r="C14" s="253" t="str">
        <f>VLOOKUP(B14,'Budget &amp; Fin Report'!$B$10:$C$92,2,FALSE)</f>
        <v>Examples</v>
      </c>
      <c r="D14" s="312">
        <v>44470</v>
      </c>
      <c r="E14" s="296">
        <v>44293</v>
      </c>
      <c r="F14" s="296"/>
      <c r="G14" s="296">
        <v>43772</v>
      </c>
      <c r="H14" s="297"/>
      <c r="I14" s="300">
        <v>1</v>
      </c>
      <c r="J14" s="316"/>
      <c r="K14" s="316"/>
      <c r="L14" s="316"/>
      <c r="M14" s="299">
        <v>100</v>
      </c>
    </row>
    <row r="15" spans="2:22">
      <c r="B15" s="287" t="s">
        <v>176</v>
      </c>
      <c r="C15" s="253" t="str">
        <f>VLOOKUP(B15,'Budget &amp; Fin Report'!$B$10:$C$92,2,FALSE)</f>
        <v>Examples</v>
      </c>
      <c r="D15" s="312">
        <v>44440</v>
      </c>
      <c r="E15" s="296">
        <v>44294</v>
      </c>
      <c r="F15" s="296"/>
      <c r="G15" s="296">
        <v>43772</v>
      </c>
      <c r="H15" s="297"/>
      <c r="I15" s="300">
        <v>1</v>
      </c>
      <c r="J15" s="316"/>
      <c r="K15" s="316"/>
      <c r="L15" s="316"/>
      <c r="M15" s="299">
        <v>345</v>
      </c>
    </row>
    <row r="16" spans="2:22">
      <c r="B16" s="287" t="s">
        <v>177</v>
      </c>
      <c r="C16" s="253" t="str">
        <f>VLOOKUP(B16,'Budget &amp; Fin Report'!$B$10:$C$92,2,FALSE)</f>
        <v>Examples</v>
      </c>
      <c r="D16" s="312">
        <v>44409</v>
      </c>
      <c r="E16" s="296">
        <v>44295</v>
      </c>
      <c r="F16" s="296"/>
      <c r="G16" s="296">
        <v>43772</v>
      </c>
      <c r="H16" s="297"/>
      <c r="I16" s="300">
        <v>1</v>
      </c>
      <c r="J16" s="316"/>
      <c r="K16" s="316"/>
      <c r="L16" s="316"/>
      <c r="M16" s="299">
        <v>6788</v>
      </c>
    </row>
    <row r="17" spans="2:13">
      <c r="B17" s="289" t="s">
        <v>189</v>
      </c>
      <c r="C17" s="253" t="str">
        <f>VLOOKUP(B17,'Budget &amp; Fin Report'!$B$10:$C$92,2,FALSE)</f>
        <v>Laptop</v>
      </c>
      <c r="D17" s="312">
        <v>44440</v>
      </c>
      <c r="E17" s="296">
        <v>44296</v>
      </c>
      <c r="F17" s="296"/>
      <c r="G17" s="296">
        <v>43772</v>
      </c>
      <c r="H17" s="301"/>
      <c r="I17" s="300">
        <v>1</v>
      </c>
      <c r="J17" s="316"/>
      <c r="K17" s="316"/>
      <c r="L17" s="316"/>
      <c r="M17" s="299">
        <v>653</v>
      </c>
    </row>
    <row r="18" spans="2:13">
      <c r="B18" s="289" t="s">
        <v>189</v>
      </c>
      <c r="C18" s="253" t="str">
        <f>VLOOKUP(B18,'Budget &amp; Fin Report'!$B$10:$C$92,2,FALSE)</f>
        <v>Laptop</v>
      </c>
      <c r="D18" s="312">
        <v>44440</v>
      </c>
      <c r="E18" s="296">
        <v>44297</v>
      </c>
      <c r="F18" s="296"/>
      <c r="G18" s="296">
        <v>43801</v>
      </c>
      <c r="H18" s="301"/>
      <c r="I18" s="300">
        <v>1</v>
      </c>
      <c r="J18" s="316"/>
      <c r="K18" s="316"/>
      <c r="L18" s="316"/>
      <c r="M18" s="299">
        <v>487</v>
      </c>
    </row>
    <row r="19" spans="2:13">
      <c r="B19" s="289" t="s">
        <v>204</v>
      </c>
      <c r="C19" s="253" t="str">
        <f>VLOOKUP(B19,'Budget &amp; Fin Report'!$B$10:$C$92,2,FALSE)</f>
        <v>Water Tank</v>
      </c>
      <c r="D19" s="312">
        <v>44470</v>
      </c>
      <c r="E19" s="296">
        <v>44298</v>
      </c>
      <c r="F19" s="296"/>
      <c r="G19" s="296">
        <v>43820</v>
      </c>
      <c r="H19" s="301"/>
      <c r="I19" s="300">
        <v>1</v>
      </c>
      <c r="J19" s="316"/>
      <c r="K19" s="316"/>
      <c r="L19" s="316"/>
      <c r="M19" s="299">
        <v>999</v>
      </c>
    </row>
    <row r="20" spans="2:13">
      <c r="B20" s="289" t="s">
        <v>208</v>
      </c>
      <c r="C20" s="253" t="str">
        <f>VLOOKUP(B20,'Budget &amp; Fin Report'!$B$10:$C$92,2,FALSE)</f>
        <v>Jackhammer</v>
      </c>
      <c r="D20" s="312">
        <v>44409</v>
      </c>
      <c r="E20" s="296">
        <v>44299</v>
      </c>
      <c r="F20" s="296"/>
      <c r="G20" s="296">
        <v>43820</v>
      </c>
      <c r="H20" s="301"/>
      <c r="I20" s="300">
        <v>1</v>
      </c>
      <c r="J20" s="316"/>
      <c r="K20" s="316"/>
      <c r="L20" s="316"/>
      <c r="M20" s="299">
        <v>1000</v>
      </c>
    </row>
    <row r="21" spans="2:13">
      <c r="B21" s="289" t="s">
        <v>222</v>
      </c>
      <c r="C21" s="253" t="str">
        <f>VLOOKUP(B21,'Budget &amp; Fin Report'!$B$10:$C$92,2,FALSE)</f>
        <v>Flight Geneva</v>
      </c>
      <c r="D21" s="312">
        <v>44470</v>
      </c>
      <c r="E21" s="296">
        <v>44300</v>
      </c>
      <c r="F21" s="296"/>
      <c r="G21" s="296">
        <v>43820</v>
      </c>
      <c r="H21" s="301"/>
      <c r="I21" s="300">
        <v>1</v>
      </c>
      <c r="J21" s="316"/>
      <c r="K21" s="316"/>
      <c r="L21" s="316"/>
      <c r="M21" s="299">
        <v>3500</v>
      </c>
    </row>
    <row r="22" spans="2:13">
      <c r="B22" s="289" t="s">
        <v>237</v>
      </c>
      <c r="C22" s="254" t="str">
        <f>VLOOKUP(B22,'Budget &amp; Fin Report'!$B$10:$C$92,2,FALSE)</f>
        <v>Training Materials</v>
      </c>
      <c r="D22" s="313">
        <v>44470</v>
      </c>
      <c r="E22" s="296">
        <v>44301</v>
      </c>
      <c r="F22" s="296"/>
      <c r="G22" s="302" t="s">
        <v>263</v>
      </c>
      <c r="H22" s="301"/>
      <c r="I22" s="300">
        <v>1</v>
      </c>
      <c r="J22" s="317"/>
      <c r="K22" s="317"/>
      <c r="L22" s="317"/>
      <c r="M22" s="303">
        <v>800</v>
      </c>
    </row>
    <row r="23" spans="2:13">
      <c r="B23" s="288" t="s">
        <v>189</v>
      </c>
      <c r="C23" s="253" t="str">
        <f>VLOOKUP(B23,'Budget &amp; Fin Report'!$B$10:$C$92,2,FALSE)</f>
        <v>Laptop</v>
      </c>
      <c r="D23" s="312">
        <v>44440</v>
      </c>
      <c r="E23" s="304">
        <v>44302</v>
      </c>
      <c r="F23" s="304"/>
      <c r="G23" s="304" t="s">
        <v>263</v>
      </c>
      <c r="H23" s="297"/>
      <c r="I23" s="298">
        <v>0.75</v>
      </c>
      <c r="J23" s="316"/>
      <c r="K23" s="316"/>
      <c r="L23" s="316"/>
      <c r="M23" s="299">
        <v>60</v>
      </c>
    </row>
    <row r="24" spans="2:13">
      <c r="B24" s="287" t="s">
        <v>189</v>
      </c>
      <c r="C24" s="253" t="str">
        <f>VLOOKUP(B24,'Budget &amp; Fin Report'!$B$10:$C$92,2,FALSE)</f>
        <v>Laptop</v>
      </c>
      <c r="D24" s="312">
        <v>44440</v>
      </c>
      <c r="E24" s="296">
        <v>44303</v>
      </c>
      <c r="F24" s="296"/>
      <c r="G24" s="296" t="s">
        <v>263</v>
      </c>
      <c r="H24" s="297"/>
      <c r="I24" s="298">
        <v>0.75</v>
      </c>
      <c r="J24" s="316"/>
      <c r="K24" s="316"/>
      <c r="L24" s="316"/>
      <c r="M24" s="299">
        <v>50</v>
      </c>
    </row>
    <row r="25" spans="2:13">
      <c r="B25" s="287" t="s">
        <v>174</v>
      </c>
      <c r="C25" s="253" t="str">
        <f>VLOOKUP(B25,'Budget &amp; Fin Report'!$B$10:$C$92,2,FALSE)</f>
        <v>Examples</v>
      </c>
      <c r="D25" s="312">
        <v>44470</v>
      </c>
      <c r="E25" s="296">
        <v>44304</v>
      </c>
      <c r="F25" s="296"/>
      <c r="G25" s="296" t="s">
        <v>263</v>
      </c>
      <c r="H25" s="297"/>
      <c r="I25" s="300">
        <v>1</v>
      </c>
      <c r="J25" s="316"/>
      <c r="K25" s="316"/>
      <c r="L25" s="316"/>
      <c r="M25" s="299">
        <v>50</v>
      </c>
    </row>
    <row r="26" spans="2:13">
      <c r="B26" s="288" t="s">
        <v>174</v>
      </c>
      <c r="C26" s="253" t="str">
        <f>VLOOKUP(B26,'Budget &amp; Fin Report'!$B$10:$C$92,2,FALSE)</f>
        <v>Examples</v>
      </c>
      <c r="D26" s="312">
        <v>44440</v>
      </c>
      <c r="E26" s="296">
        <v>44305</v>
      </c>
      <c r="F26" s="296"/>
      <c r="G26" s="296" t="s">
        <v>263</v>
      </c>
      <c r="H26" s="297"/>
      <c r="I26" s="300">
        <v>1</v>
      </c>
      <c r="J26" s="316"/>
      <c r="K26" s="316"/>
      <c r="L26" s="316"/>
      <c r="M26" s="299">
        <v>400</v>
      </c>
    </row>
    <row r="27" spans="2:13">
      <c r="B27" s="287"/>
      <c r="C27" s="253"/>
      <c r="D27" s="295"/>
      <c r="E27" s="296"/>
      <c r="F27" s="296"/>
      <c r="G27" s="296"/>
      <c r="H27" s="297"/>
      <c r="I27" s="300"/>
      <c r="J27" s="316"/>
      <c r="K27" s="316"/>
      <c r="L27" s="316"/>
      <c r="M27" s="299"/>
    </row>
    <row r="28" spans="2:13">
      <c r="B28" s="287"/>
      <c r="C28" s="253"/>
      <c r="D28" s="295"/>
      <c r="E28" s="296"/>
      <c r="F28" s="296"/>
      <c r="G28" s="296"/>
      <c r="H28" s="297"/>
      <c r="I28" s="300"/>
      <c r="J28" s="316"/>
      <c r="K28" s="316"/>
      <c r="L28" s="316"/>
      <c r="M28" s="299"/>
    </row>
    <row r="29" spans="2:13">
      <c r="B29" s="287"/>
      <c r="C29" s="253"/>
      <c r="D29" s="295"/>
      <c r="E29" s="296"/>
      <c r="F29" s="296"/>
      <c r="G29" s="296"/>
      <c r="H29" s="297"/>
      <c r="I29" s="300"/>
      <c r="J29" s="316"/>
      <c r="K29" s="316"/>
      <c r="L29" s="316"/>
      <c r="M29" s="299"/>
    </row>
    <row r="30" spans="2:13">
      <c r="B30" s="289"/>
      <c r="C30" s="253"/>
      <c r="D30" s="295"/>
      <c r="E30" s="296"/>
      <c r="F30" s="296"/>
      <c r="G30" s="296"/>
      <c r="H30" s="301"/>
      <c r="I30" s="300"/>
      <c r="J30" s="316"/>
      <c r="K30" s="316"/>
      <c r="L30" s="316"/>
      <c r="M30" s="299"/>
    </row>
    <row r="31" spans="2:13" hidden="1" outlineLevel="1">
      <c r="B31" s="289"/>
      <c r="C31" s="253"/>
      <c r="D31" s="295"/>
      <c r="E31" s="296"/>
      <c r="F31" s="296"/>
      <c r="G31" s="296"/>
      <c r="H31" s="301"/>
      <c r="I31" s="300"/>
      <c r="J31" s="316"/>
      <c r="K31" s="316"/>
      <c r="L31" s="316"/>
      <c r="M31" s="299"/>
    </row>
    <row r="32" spans="2:13" hidden="1" outlineLevel="1">
      <c r="B32" s="289"/>
      <c r="C32" s="253"/>
      <c r="D32" s="295"/>
      <c r="E32" s="296"/>
      <c r="F32" s="296"/>
      <c r="G32" s="296"/>
      <c r="H32" s="301"/>
      <c r="I32" s="300"/>
      <c r="J32" s="316"/>
      <c r="K32" s="316"/>
      <c r="L32" s="316"/>
      <c r="M32" s="299"/>
    </row>
    <row r="33" spans="2:13" hidden="1" outlineLevel="1">
      <c r="B33" s="289"/>
      <c r="C33" s="253"/>
      <c r="D33" s="295"/>
      <c r="E33" s="296"/>
      <c r="F33" s="296"/>
      <c r="G33" s="296"/>
      <c r="H33" s="301"/>
      <c r="I33" s="300"/>
      <c r="J33" s="316"/>
      <c r="K33" s="316"/>
      <c r="L33" s="316"/>
      <c r="M33" s="299"/>
    </row>
    <row r="34" spans="2:13" hidden="1" outlineLevel="1">
      <c r="B34" s="289"/>
      <c r="C34" s="253"/>
      <c r="D34" s="295"/>
      <c r="E34" s="296"/>
      <c r="F34" s="296"/>
      <c r="G34" s="296"/>
      <c r="H34" s="301"/>
      <c r="I34" s="300"/>
      <c r="J34" s="316"/>
      <c r="K34" s="316"/>
      <c r="L34" s="316"/>
      <c r="M34" s="299"/>
    </row>
    <row r="35" spans="2:13" hidden="1" outlineLevel="1">
      <c r="B35" s="289"/>
      <c r="C35" s="253"/>
      <c r="D35" s="295"/>
      <c r="E35" s="296"/>
      <c r="F35" s="296"/>
      <c r="G35" s="302"/>
      <c r="H35" s="301"/>
      <c r="I35" s="300"/>
      <c r="J35" s="316"/>
      <c r="K35" s="316"/>
      <c r="L35" s="316"/>
      <c r="M35" s="299"/>
    </row>
    <row r="36" spans="2:13" hidden="1" outlineLevel="1">
      <c r="B36" s="287"/>
      <c r="C36" s="253"/>
      <c r="D36" s="295"/>
      <c r="E36" s="296"/>
      <c r="F36" s="296"/>
      <c r="G36" s="296"/>
      <c r="H36" s="297"/>
      <c r="I36" s="298"/>
      <c r="J36" s="316"/>
      <c r="K36" s="316"/>
      <c r="L36" s="316"/>
      <c r="M36" s="299"/>
    </row>
    <row r="37" spans="2:13" hidden="1" outlineLevel="1">
      <c r="B37" s="287"/>
      <c r="C37" s="253"/>
      <c r="D37" s="295"/>
      <c r="E37" s="296"/>
      <c r="F37" s="296"/>
      <c r="G37" s="296"/>
      <c r="H37" s="297"/>
      <c r="I37" s="298"/>
      <c r="J37" s="316"/>
      <c r="K37" s="316"/>
      <c r="L37" s="316"/>
      <c r="M37" s="299"/>
    </row>
    <row r="38" spans="2:13" hidden="1" outlineLevel="1">
      <c r="B38" s="287"/>
      <c r="C38" s="253"/>
      <c r="D38" s="295"/>
      <c r="E38" s="296"/>
      <c r="F38" s="296"/>
      <c r="G38" s="296"/>
      <c r="H38" s="297"/>
      <c r="I38" s="300"/>
      <c r="J38" s="316"/>
      <c r="K38" s="316"/>
      <c r="L38" s="316"/>
      <c r="M38" s="299"/>
    </row>
    <row r="39" spans="2:13" hidden="1" outlineLevel="1">
      <c r="B39" s="288"/>
      <c r="C39" s="253"/>
      <c r="D39" s="295"/>
      <c r="E39" s="296"/>
      <c r="F39" s="296"/>
      <c r="G39" s="296"/>
      <c r="H39" s="297"/>
      <c r="I39" s="300"/>
      <c r="J39" s="316"/>
      <c r="K39" s="316"/>
      <c r="L39" s="316"/>
      <c r="M39" s="299"/>
    </row>
    <row r="40" spans="2:13" hidden="1" outlineLevel="1">
      <c r="B40" s="287"/>
      <c r="C40" s="253"/>
      <c r="D40" s="295"/>
      <c r="E40" s="296"/>
      <c r="F40" s="296"/>
      <c r="G40" s="296"/>
      <c r="H40" s="297"/>
      <c r="I40" s="300"/>
      <c r="J40" s="316"/>
      <c r="K40" s="316"/>
      <c r="L40" s="316"/>
      <c r="M40" s="299"/>
    </row>
    <row r="41" spans="2:13" hidden="1" outlineLevel="1">
      <c r="B41" s="287"/>
      <c r="C41" s="253"/>
      <c r="D41" s="295"/>
      <c r="E41" s="296"/>
      <c r="F41" s="296"/>
      <c r="G41" s="296"/>
      <c r="H41" s="297"/>
      <c r="I41" s="300"/>
      <c r="J41" s="316"/>
      <c r="K41" s="316"/>
      <c r="L41" s="316"/>
      <c r="M41" s="299"/>
    </row>
    <row r="42" spans="2:13" hidden="1" outlineLevel="1">
      <c r="B42" s="287"/>
      <c r="C42" s="253"/>
      <c r="D42" s="295"/>
      <c r="E42" s="296"/>
      <c r="F42" s="296"/>
      <c r="G42" s="296"/>
      <c r="H42" s="297"/>
      <c r="I42" s="300"/>
      <c r="J42" s="316"/>
      <c r="K42" s="316"/>
      <c r="L42" s="316"/>
      <c r="M42" s="299"/>
    </row>
    <row r="43" spans="2:13" hidden="1" outlineLevel="1">
      <c r="B43" s="289"/>
      <c r="C43" s="253"/>
      <c r="D43" s="295"/>
      <c r="E43" s="296"/>
      <c r="F43" s="296"/>
      <c r="G43" s="296"/>
      <c r="H43" s="301"/>
      <c r="I43" s="300"/>
      <c r="J43" s="316"/>
      <c r="K43" s="316"/>
      <c r="L43" s="316"/>
      <c r="M43" s="299"/>
    </row>
    <row r="44" spans="2:13" hidden="1" outlineLevel="1">
      <c r="B44" s="289"/>
      <c r="C44" s="253"/>
      <c r="D44" s="295"/>
      <c r="E44" s="296"/>
      <c r="F44" s="296"/>
      <c r="G44" s="296"/>
      <c r="H44" s="301"/>
      <c r="I44" s="300"/>
      <c r="J44" s="316"/>
      <c r="K44" s="316"/>
      <c r="L44" s="316"/>
      <c r="M44" s="299"/>
    </row>
    <row r="45" spans="2:13" hidden="1" outlineLevel="1">
      <c r="B45" s="289"/>
      <c r="C45" s="253"/>
      <c r="D45" s="295"/>
      <c r="E45" s="296"/>
      <c r="F45" s="296"/>
      <c r="G45" s="296"/>
      <c r="H45" s="301"/>
      <c r="I45" s="300"/>
      <c r="J45" s="316"/>
      <c r="K45" s="316"/>
      <c r="L45" s="316"/>
      <c r="M45" s="299"/>
    </row>
    <row r="46" spans="2:13" hidden="1" outlineLevel="1">
      <c r="B46" s="289"/>
      <c r="C46" s="253"/>
      <c r="D46" s="295"/>
      <c r="E46" s="296"/>
      <c r="F46" s="296"/>
      <c r="G46" s="296"/>
      <c r="H46" s="301"/>
      <c r="I46" s="300"/>
      <c r="J46" s="316"/>
      <c r="K46" s="316"/>
      <c r="L46" s="316"/>
      <c r="M46" s="299"/>
    </row>
    <row r="47" spans="2:13" hidden="1" outlineLevel="1">
      <c r="B47" s="289"/>
      <c r="C47" s="253"/>
      <c r="D47" s="295"/>
      <c r="E47" s="296"/>
      <c r="F47" s="296"/>
      <c r="G47" s="296"/>
      <c r="H47" s="301"/>
      <c r="I47" s="300"/>
      <c r="J47" s="316"/>
      <c r="K47" s="316"/>
      <c r="L47" s="316"/>
      <c r="M47" s="299"/>
    </row>
    <row r="48" spans="2:13" hidden="1" outlineLevel="1">
      <c r="B48" s="289"/>
      <c r="C48" s="253"/>
      <c r="D48" s="295"/>
      <c r="E48" s="296"/>
      <c r="F48" s="296"/>
      <c r="G48" s="302"/>
      <c r="H48" s="301"/>
      <c r="I48" s="300"/>
      <c r="J48" s="316"/>
      <c r="K48" s="316"/>
      <c r="L48" s="316"/>
      <c r="M48" s="299"/>
    </row>
    <row r="49" spans="2:13" hidden="1" outlineLevel="1">
      <c r="B49" s="287"/>
      <c r="C49" s="253"/>
      <c r="D49" s="295"/>
      <c r="E49" s="296"/>
      <c r="F49" s="296"/>
      <c r="G49" s="296"/>
      <c r="H49" s="297"/>
      <c r="I49" s="300"/>
      <c r="J49" s="316"/>
      <c r="K49" s="316"/>
      <c r="L49" s="316"/>
      <c r="M49" s="299"/>
    </row>
    <row r="50" spans="2:13" hidden="1" outlineLevel="1">
      <c r="B50" s="287"/>
      <c r="C50" s="253"/>
      <c r="D50" s="295"/>
      <c r="E50" s="296"/>
      <c r="F50" s="296"/>
      <c r="G50" s="296"/>
      <c r="H50" s="297"/>
      <c r="I50" s="300"/>
      <c r="J50" s="316"/>
      <c r="K50" s="316"/>
      <c r="L50" s="316"/>
      <c r="M50" s="299"/>
    </row>
    <row r="51" spans="2:13" hidden="1" outlineLevel="1">
      <c r="B51" s="287"/>
      <c r="C51" s="253"/>
      <c r="D51" s="295"/>
      <c r="E51" s="296"/>
      <c r="F51" s="296"/>
      <c r="G51" s="296"/>
      <c r="H51" s="297"/>
      <c r="I51" s="300"/>
      <c r="J51" s="316"/>
      <c r="K51" s="316"/>
      <c r="L51" s="316"/>
      <c r="M51" s="299"/>
    </row>
    <row r="52" spans="2:13" hidden="1" outlineLevel="1">
      <c r="B52" s="289"/>
      <c r="C52" s="253"/>
      <c r="D52" s="295"/>
      <c r="E52" s="296"/>
      <c r="F52" s="296"/>
      <c r="G52" s="296"/>
      <c r="H52" s="301"/>
      <c r="I52" s="300"/>
      <c r="J52" s="316"/>
      <c r="K52" s="316"/>
      <c r="L52" s="316"/>
      <c r="M52" s="299"/>
    </row>
    <row r="53" spans="2:13" hidden="1" outlineLevel="1">
      <c r="B53" s="289"/>
      <c r="C53" s="253"/>
      <c r="D53" s="295"/>
      <c r="E53" s="296"/>
      <c r="F53" s="296"/>
      <c r="G53" s="296"/>
      <c r="H53" s="301"/>
      <c r="I53" s="300"/>
      <c r="J53" s="316"/>
      <c r="K53" s="316"/>
      <c r="L53" s="316"/>
      <c r="M53" s="299"/>
    </row>
    <row r="54" spans="2:13" hidden="1" outlineLevel="1">
      <c r="B54" s="289"/>
      <c r="C54" s="253"/>
      <c r="D54" s="295"/>
      <c r="E54" s="296"/>
      <c r="F54" s="296"/>
      <c r="G54" s="296"/>
      <c r="H54" s="301"/>
      <c r="I54" s="300"/>
      <c r="J54" s="316"/>
      <c r="K54" s="316"/>
      <c r="L54" s="316"/>
      <c r="M54" s="299"/>
    </row>
    <row r="55" spans="2:13" hidden="1" outlineLevel="1">
      <c r="B55" s="289"/>
      <c r="C55" s="253"/>
      <c r="D55" s="295"/>
      <c r="E55" s="296"/>
      <c r="F55" s="296"/>
      <c r="G55" s="296"/>
      <c r="H55" s="301"/>
      <c r="I55" s="300"/>
      <c r="J55" s="316"/>
      <c r="K55" s="316"/>
      <c r="L55" s="316"/>
      <c r="M55" s="299"/>
    </row>
    <row r="56" spans="2:13" hidden="1" outlineLevel="1">
      <c r="B56" s="289"/>
      <c r="C56" s="253"/>
      <c r="D56" s="295"/>
      <c r="E56" s="296"/>
      <c r="F56" s="296"/>
      <c r="G56" s="296"/>
      <c r="H56" s="301"/>
      <c r="I56" s="300"/>
      <c r="J56" s="316"/>
      <c r="K56" s="316"/>
      <c r="L56" s="316"/>
      <c r="M56" s="299"/>
    </row>
    <row r="57" spans="2:13" hidden="1" outlineLevel="1">
      <c r="B57" s="289"/>
      <c r="C57" s="253"/>
      <c r="D57" s="295"/>
      <c r="E57" s="296"/>
      <c r="F57" s="296"/>
      <c r="G57" s="302"/>
      <c r="H57" s="301"/>
      <c r="I57" s="300"/>
      <c r="J57" s="316"/>
      <c r="K57" s="316"/>
      <c r="L57" s="316"/>
      <c r="M57" s="299"/>
    </row>
    <row r="58" spans="2:13" hidden="1" outlineLevel="1">
      <c r="B58" s="287"/>
      <c r="C58" s="253"/>
      <c r="D58" s="295"/>
      <c r="E58" s="296"/>
      <c r="F58" s="296"/>
      <c r="G58" s="296"/>
      <c r="H58" s="297"/>
      <c r="I58" s="298"/>
      <c r="J58" s="316"/>
      <c r="K58" s="316"/>
      <c r="L58" s="316"/>
      <c r="M58" s="299"/>
    </row>
    <row r="59" spans="2:13" hidden="1" outlineLevel="1">
      <c r="B59" s="287"/>
      <c r="C59" s="253"/>
      <c r="D59" s="295"/>
      <c r="E59" s="296"/>
      <c r="F59" s="296"/>
      <c r="G59" s="296"/>
      <c r="H59" s="297"/>
      <c r="I59" s="298"/>
      <c r="J59" s="316"/>
      <c r="K59" s="316"/>
      <c r="L59" s="316"/>
      <c r="M59" s="299"/>
    </row>
    <row r="60" spans="2:13" hidden="1" outlineLevel="1">
      <c r="B60" s="287"/>
      <c r="C60" s="253"/>
      <c r="D60" s="295"/>
      <c r="E60" s="296"/>
      <c r="F60" s="296"/>
      <c r="G60" s="296"/>
      <c r="H60" s="297"/>
      <c r="I60" s="300"/>
      <c r="J60" s="316"/>
      <c r="K60" s="316"/>
      <c r="L60" s="316"/>
      <c r="M60" s="299"/>
    </row>
    <row r="61" spans="2:13" hidden="1" outlineLevel="1">
      <c r="B61" s="288"/>
      <c r="C61" s="253"/>
      <c r="D61" s="295"/>
      <c r="E61" s="296"/>
      <c r="F61" s="296"/>
      <c r="G61" s="296"/>
      <c r="H61" s="297"/>
      <c r="I61" s="300"/>
      <c r="J61" s="316"/>
      <c r="K61" s="316"/>
      <c r="L61" s="316"/>
      <c r="M61" s="299"/>
    </row>
    <row r="62" spans="2:13" hidden="1" outlineLevel="1">
      <c r="B62" s="287"/>
      <c r="C62" s="253"/>
      <c r="D62" s="295"/>
      <c r="E62" s="296"/>
      <c r="F62" s="296"/>
      <c r="G62" s="296"/>
      <c r="H62" s="297"/>
      <c r="I62" s="300"/>
      <c r="J62" s="316"/>
      <c r="K62" s="316"/>
      <c r="L62" s="316"/>
      <c r="M62" s="299"/>
    </row>
    <row r="63" spans="2:13" hidden="1" outlineLevel="1">
      <c r="B63" s="287"/>
      <c r="C63" s="253"/>
      <c r="D63" s="295"/>
      <c r="E63" s="296"/>
      <c r="F63" s="296"/>
      <c r="G63" s="296"/>
      <c r="H63" s="297"/>
      <c r="I63" s="300"/>
      <c r="J63" s="316"/>
      <c r="K63" s="316"/>
      <c r="L63" s="316"/>
      <c r="M63" s="299"/>
    </row>
    <row r="64" spans="2:13" hidden="1" outlineLevel="1">
      <c r="B64" s="287"/>
      <c r="C64" s="253"/>
      <c r="D64" s="295"/>
      <c r="E64" s="296"/>
      <c r="F64" s="296"/>
      <c r="G64" s="296"/>
      <c r="H64" s="297"/>
      <c r="I64" s="300"/>
      <c r="J64" s="316"/>
      <c r="K64" s="316"/>
      <c r="L64" s="316"/>
      <c r="M64" s="299"/>
    </row>
    <row r="65" spans="2:13" hidden="1" outlineLevel="1">
      <c r="B65" s="289"/>
      <c r="C65" s="253"/>
      <c r="D65" s="295"/>
      <c r="E65" s="296"/>
      <c r="F65" s="296"/>
      <c r="G65" s="296"/>
      <c r="H65" s="301"/>
      <c r="I65" s="300"/>
      <c r="J65" s="316"/>
      <c r="K65" s="316"/>
      <c r="L65" s="316"/>
      <c r="M65" s="299"/>
    </row>
    <row r="66" spans="2:13" hidden="1" outlineLevel="1">
      <c r="B66" s="289"/>
      <c r="C66" s="253"/>
      <c r="D66" s="295"/>
      <c r="E66" s="296"/>
      <c r="F66" s="296"/>
      <c r="G66" s="296"/>
      <c r="H66" s="301"/>
      <c r="I66" s="300"/>
      <c r="J66" s="316"/>
      <c r="K66" s="316"/>
      <c r="L66" s="316"/>
      <c r="M66" s="299"/>
    </row>
    <row r="67" spans="2:13" hidden="1" outlineLevel="1">
      <c r="B67" s="289"/>
      <c r="C67" s="253"/>
      <c r="D67" s="295"/>
      <c r="E67" s="296"/>
      <c r="F67" s="296"/>
      <c r="G67" s="296"/>
      <c r="H67" s="301"/>
      <c r="I67" s="300"/>
      <c r="J67" s="316"/>
      <c r="K67" s="316"/>
      <c r="L67" s="316"/>
      <c r="M67" s="299"/>
    </row>
    <row r="68" spans="2:13" hidden="1" outlineLevel="1">
      <c r="B68" s="289"/>
      <c r="C68" s="253"/>
      <c r="D68" s="295"/>
      <c r="E68" s="296"/>
      <c r="F68" s="296"/>
      <c r="G68" s="296"/>
      <c r="H68" s="301"/>
      <c r="I68" s="300"/>
      <c r="J68" s="316"/>
      <c r="K68" s="316"/>
      <c r="L68" s="316"/>
      <c r="M68" s="299"/>
    </row>
    <row r="69" spans="2:13" hidden="1" outlineLevel="1">
      <c r="B69" s="289"/>
      <c r="C69" s="253"/>
      <c r="D69" s="295"/>
      <c r="E69" s="296"/>
      <c r="F69" s="296"/>
      <c r="G69" s="296"/>
      <c r="H69" s="301"/>
      <c r="I69" s="300"/>
      <c r="J69" s="316"/>
      <c r="K69" s="316"/>
      <c r="L69" s="316"/>
      <c r="M69" s="299"/>
    </row>
    <row r="70" spans="2:13" hidden="1" outlineLevel="1">
      <c r="B70" s="289"/>
      <c r="C70" s="253"/>
      <c r="D70" s="295"/>
      <c r="E70" s="296"/>
      <c r="F70" s="296"/>
      <c r="G70" s="302"/>
      <c r="H70" s="301"/>
      <c r="I70" s="300"/>
      <c r="J70" s="316"/>
      <c r="K70" s="316"/>
      <c r="L70" s="316"/>
      <c r="M70" s="299"/>
    </row>
    <row r="71" spans="2:13" hidden="1" outlineLevel="1">
      <c r="B71" s="287"/>
      <c r="C71" s="253"/>
      <c r="D71" s="295"/>
      <c r="E71" s="296"/>
      <c r="F71" s="296"/>
      <c r="G71" s="296"/>
      <c r="H71" s="297"/>
      <c r="I71" s="300"/>
      <c r="J71" s="316"/>
      <c r="K71" s="316"/>
      <c r="L71" s="316"/>
      <c r="M71" s="299"/>
    </row>
    <row r="72" spans="2:13" hidden="1" outlineLevel="1">
      <c r="B72" s="287"/>
      <c r="C72" s="253"/>
      <c r="D72" s="295"/>
      <c r="E72" s="296"/>
      <c r="F72" s="296"/>
      <c r="G72" s="296"/>
      <c r="H72" s="297"/>
      <c r="I72" s="300"/>
      <c r="J72" s="316"/>
      <c r="K72" s="316"/>
      <c r="L72" s="316"/>
      <c r="M72" s="299"/>
    </row>
    <row r="73" spans="2:13" hidden="1" outlineLevel="1">
      <c r="B73" s="287"/>
      <c r="C73" s="253"/>
      <c r="D73" s="295"/>
      <c r="E73" s="296"/>
      <c r="F73" s="296"/>
      <c r="G73" s="296"/>
      <c r="H73" s="297"/>
      <c r="I73" s="300"/>
      <c r="J73" s="316"/>
      <c r="K73" s="316"/>
      <c r="L73" s="316"/>
      <c r="M73" s="299"/>
    </row>
    <row r="74" spans="2:13" hidden="1" outlineLevel="1">
      <c r="B74" s="289"/>
      <c r="C74" s="253"/>
      <c r="D74" s="295"/>
      <c r="E74" s="296"/>
      <c r="F74" s="296"/>
      <c r="G74" s="296"/>
      <c r="H74" s="301"/>
      <c r="I74" s="300"/>
      <c r="J74" s="316"/>
      <c r="K74" s="316"/>
      <c r="L74" s="316"/>
      <c r="M74" s="299"/>
    </row>
    <row r="75" spans="2:13" hidden="1" outlineLevel="1">
      <c r="B75" s="289"/>
      <c r="C75" s="253"/>
      <c r="D75" s="295"/>
      <c r="E75" s="296"/>
      <c r="F75" s="296"/>
      <c r="G75" s="296"/>
      <c r="H75" s="301"/>
      <c r="I75" s="300"/>
      <c r="J75" s="316"/>
      <c r="K75" s="316"/>
      <c r="L75" s="316"/>
      <c r="M75" s="299"/>
    </row>
    <row r="76" spans="2:13" hidden="1" outlineLevel="1">
      <c r="B76" s="289"/>
      <c r="C76" s="253"/>
      <c r="D76" s="295"/>
      <c r="E76" s="296"/>
      <c r="F76" s="296"/>
      <c r="G76" s="296"/>
      <c r="H76" s="301"/>
      <c r="I76" s="300"/>
      <c r="J76" s="316"/>
      <c r="K76" s="316"/>
      <c r="L76" s="316"/>
      <c r="M76" s="299"/>
    </row>
    <row r="77" spans="2:13" hidden="1" outlineLevel="1">
      <c r="B77" s="289"/>
      <c r="C77" s="253"/>
      <c r="D77" s="295"/>
      <c r="E77" s="296"/>
      <c r="F77" s="296"/>
      <c r="G77" s="296"/>
      <c r="H77" s="301"/>
      <c r="I77" s="300"/>
      <c r="J77" s="316"/>
      <c r="K77" s="316"/>
      <c r="L77" s="316"/>
      <c r="M77" s="299"/>
    </row>
    <row r="78" spans="2:13" hidden="1" outlineLevel="1">
      <c r="B78" s="289"/>
      <c r="C78" s="253"/>
      <c r="D78" s="295"/>
      <c r="E78" s="296"/>
      <c r="F78" s="296"/>
      <c r="G78" s="296"/>
      <c r="H78" s="301"/>
      <c r="I78" s="300"/>
      <c r="J78" s="316"/>
      <c r="K78" s="316"/>
      <c r="L78" s="316"/>
      <c r="M78" s="299"/>
    </row>
    <row r="79" spans="2:13" hidden="1" outlineLevel="1">
      <c r="B79" s="289"/>
      <c r="C79" s="253"/>
      <c r="D79" s="295"/>
      <c r="E79" s="296"/>
      <c r="F79" s="296"/>
      <c r="G79" s="302"/>
      <c r="H79" s="301"/>
      <c r="I79" s="300"/>
      <c r="J79" s="316"/>
      <c r="K79" s="316"/>
      <c r="L79" s="316"/>
      <c r="M79" s="299"/>
    </row>
    <row r="80" spans="2:13" hidden="1" outlineLevel="1">
      <c r="B80" s="287"/>
      <c r="C80" s="253"/>
      <c r="D80" s="295"/>
      <c r="E80" s="296"/>
      <c r="F80" s="296"/>
      <c r="G80" s="296"/>
      <c r="H80" s="297"/>
      <c r="I80" s="298"/>
      <c r="J80" s="316"/>
      <c r="K80" s="316"/>
      <c r="L80" s="316"/>
      <c r="M80" s="299"/>
    </row>
    <row r="81" spans="2:13" hidden="1" outlineLevel="1">
      <c r="B81" s="287"/>
      <c r="C81" s="253"/>
      <c r="D81" s="295"/>
      <c r="E81" s="296"/>
      <c r="F81" s="296"/>
      <c r="G81" s="296"/>
      <c r="H81" s="297"/>
      <c r="I81" s="298"/>
      <c r="J81" s="316"/>
      <c r="K81" s="316"/>
      <c r="L81" s="316"/>
      <c r="M81" s="299"/>
    </row>
    <row r="82" spans="2:13" hidden="1" outlineLevel="1">
      <c r="B82" s="287"/>
      <c r="C82" s="253"/>
      <c r="D82" s="295"/>
      <c r="E82" s="296"/>
      <c r="F82" s="296"/>
      <c r="G82" s="296"/>
      <c r="H82" s="297"/>
      <c r="I82" s="300"/>
      <c r="J82" s="316"/>
      <c r="K82" s="316"/>
      <c r="L82" s="316"/>
      <c r="M82" s="299"/>
    </row>
    <row r="83" spans="2:13" hidden="1" outlineLevel="1">
      <c r="B83" s="288"/>
      <c r="C83" s="253"/>
      <c r="D83" s="295"/>
      <c r="E83" s="296"/>
      <c r="F83" s="296"/>
      <c r="G83" s="296"/>
      <c r="H83" s="297"/>
      <c r="I83" s="300"/>
      <c r="J83" s="316"/>
      <c r="K83" s="316"/>
      <c r="L83" s="316"/>
      <c r="M83" s="299"/>
    </row>
    <row r="84" spans="2:13" hidden="1" outlineLevel="1">
      <c r="B84" s="287"/>
      <c r="C84" s="253"/>
      <c r="D84" s="295"/>
      <c r="E84" s="296"/>
      <c r="F84" s="296"/>
      <c r="G84" s="296"/>
      <c r="H84" s="297"/>
      <c r="I84" s="300"/>
      <c r="J84" s="316"/>
      <c r="K84" s="316"/>
      <c r="L84" s="316"/>
      <c r="M84" s="299"/>
    </row>
    <row r="85" spans="2:13" hidden="1" outlineLevel="1">
      <c r="B85" s="287"/>
      <c r="C85" s="253"/>
      <c r="D85" s="295"/>
      <c r="E85" s="296"/>
      <c r="F85" s="296"/>
      <c r="G85" s="296"/>
      <c r="H85" s="297"/>
      <c r="I85" s="300"/>
      <c r="J85" s="316"/>
      <c r="K85" s="316"/>
      <c r="L85" s="316"/>
      <c r="M85" s="299"/>
    </row>
    <row r="86" spans="2:13" hidden="1" outlineLevel="1">
      <c r="B86" s="287"/>
      <c r="C86" s="253"/>
      <c r="D86" s="295"/>
      <c r="E86" s="296"/>
      <c r="F86" s="296"/>
      <c r="G86" s="296"/>
      <c r="H86" s="297"/>
      <c r="I86" s="300"/>
      <c r="J86" s="316"/>
      <c r="K86" s="316"/>
      <c r="L86" s="316"/>
      <c r="M86" s="299"/>
    </row>
    <row r="87" spans="2:13" hidden="1" outlineLevel="1">
      <c r="B87" s="289"/>
      <c r="C87" s="253"/>
      <c r="D87" s="295"/>
      <c r="E87" s="296"/>
      <c r="F87" s="296"/>
      <c r="G87" s="296"/>
      <c r="H87" s="301"/>
      <c r="I87" s="300"/>
      <c r="J87" s="316"/>
      <c r="K87" s="316"/>
      <c r="L87" s="316"/>
      <c r="M87" s="299"/>
    </row>
    <row r="88" spans="2:13" hidden="1" outlineLevel="1">
      <c r="B88" s="289"/>
      <c r="C88" s="253"/>
      <c r="D88" s="295"/>
      <c r="E88" s="296"/>
      <c r="F88" s="296"/>
      <c r="G88" s="296"/>
      <c r="H88" s="301"/>
      <c r="I88" s="300"/>
      <c r="J88" s="316"/>
      <c r="K88" s="316"/>
      <c r="L88" s="316"/>
      <c r="M88" s="299"/>
    </row>
    <row r="89" spans="2:13" hidden="1" outlineLevel="1">
      <c r="B89" s="289"/>
      <c r="C89" s="253"/>
      <c r="D89" s="295"/>
      <c r="E89" s="296"/>
      <c r="F89" s="296"/>
      <c r="G89" s="296"/>
      <c r="H89" s="301"/>
      <c r="I89" s="300"/>
      <c r="J89" s="316"/>
      <c r="K89" s="316"/>
      <c r="L89" s="316"/>
      <c r="M89" s="299"/>
    </row>
    <row r="90" spans="2:13" hidden="1" outlineLevel="1">
      <c r="B90" s="289"/>
      <c r="C90" s="253"/>
      <c r="D90" s="295"/>
      <c r="E90" s="296"/>
      <c r="F90" s="296"/>
      <c r="G90" s="296"/>
      <c r="H90" s="301"/>
      <c r="I90" s="300"/>
      <c r="J90" s="316"/>
      <c r="K90" s="316"/>
      <c r="L90" s="316"/>
      <c r="M90" s="299"/>
    </row>
    <row r="91" spans="2:13" hidden="1" outlineLevel="1">
      <c r="B91" s="289"/>
      <c r="C91" s="253"/>
      <c r="D91" s="295"/>
      <c r="E91" s="296"/>
      <c r="F91" s="296"/>
      <c r="G91" s="296"/>
      <c r="H91" s="301"/>
      <c r="I91" s="300"/>
      <c r="J91" s="316"/>
      <c r="K91" s="316"/>
      <c r="L91" s="316"/>
      <c r="M91" s="299"/>
    </row>
    <row r="92" spans="2:13" hidden="1" outlineLevel="1">
      <c r="B92" s="289"/>
      <c r="C92" s="253"/>
      <c r="D92" s="295"/>
      <c r="E92" s="296"/>
      <c r="F92" s="296"/>
      <c r="G92" s="302"/>
      <c r="H92" s="301"/>
      <c r="I92" s="300"/>
      <c r="J92" s="316"/>
      <c r="K92" s="316"/>
      <c r="L92" s="316"/>
      <c r="M92" s="299"/>
    </row>
    <row r="93" spans="2:13" hidden="1" outlineLevel="1">
      <c r="B93" s="287"/>
      <c r="C93" s="253"/>
      <c r="D93" s="295"/>
      <c r="E93" s="296"/>
      <c r="F93" s="296"/>
      <c r="G93" s="296"/>
      <c r="H93" s="297"/>
      <c r="I93" s="300"/>
      <c r="J93" s="316"/>
      <c r="K93" s="316"/>
      <c r="L93" s="316"/>
      <c r="M93" s="299"/>
    </row>
    <row r="94" spans="2:13" hidden="1" outlineLevel="1">
      <c r="B94" s="287"/>
      <c r="C94" s="253"/>
      <c r="D94" s="295"/>
      <c r="E94" s="296"/>
      <c r="F94" s="296"/>
      <c r="G94" s="296"/>
      <c r="H94" s="297"/>
      <c r="I94" s="300"/>
      <c r="J94" s="316"/>
      <c r="K94" s="316"/>
      <c r="L94" s="316"/>
      <c r="M94" s="299"/>
    </row>
    <row r="95" spans="2:13" hidden="1" outlineLevel="1">
      <c r="B95" s="287"/>
      <c r="C95" s="253"/>
      <c r="D95" s="295"/>
      <c r="E95" s="296"/>
      <c r="F95" s="296"/>
      <c r="G95" s="296"/>
      <c r="H95" s="297"/>
      <c r="I95" s="300"/>
      <c r="J95" s="316"/>
      <c r="K95" s="316"/>
      <c r="L95" s="316"/>
      <c r="M95" s="299"/>
    </row>
    <row r="96" spans="2:13" hidden="1" outlineLevel="1">
      <c r="B96" s="289"/>
      <c r="C96" s="253"/>
      <c r="D96" s="295"/>
      <c r="E96" s="296"/>
      <c r="F96" s="296"/>
      <c r="G96" s="296"/>
      <c r="H96" s="301"/>
      <c r="I96" s="300"/>
      <c r="J96" s="316"/>
      <c r="K96" s="316"/>
      <c r="L96" s="316"/>
      <c r="M96" s="299"/>
    </row>
    <row r="97" spans="2:13" hidden="1" outlineLevel="1">
      <c r="B97" s="289"/>
      <c r="C97" s="253"/>
      <c r="D97" s="295"/>
      <c r="E97" s="296"/>
      <c r="F97" s="296"/>
      <c r="G97" s="296"/>
      <c r="H97" s="301"/>
      <c r="I97" s="300"/>
      <c r="J97" s="316"/>
      <c r="K97" s="316"/>
      <c r="L97" s="316"/>
      <c r="M97" s="299"/>
    </row>
    <row r="98" spans="2:13" hidden="1" outlineLevel="1">
      <c r="B98" s="289"/>
      <c r="C98" s="253"/>
      <c r="D98" s="295"/>
      <c r="E98" s="296"/>
      <c r="F98" s="296"/>
      <c r="G98" s="296"/>
      <c r="H98" s="301"/>
      <c r="I98" s="300"/>
      <c r="J98" s="316"/>
      <c r="K98" s="316"/>
      <c r="L98" s="316"/>
      <c r="M98" s="299"/>
    </row>
    <row r="99" spans="2:13" hidden="1" outlineLevel="1">
      <c r="B99" s="289"/>
      <c r="C99" s="253"/>
      <c r="D99" s="295"/>
      <c r="E99" s="296"/>
      <c r="F99" s="296"/>
      <c r="G99" s="296"/>
      <c r="H99" s="301"/>
      <c r="I99" s="300"/>
      <c r="J99" s="316"/>
      <c r="K99" s="316"/>
      <c r="L99" s="316"/>
      <c r="M99" s="299"/>
    </row>
    <row r="100" spans="2:13" hidden="1" outlineLevel="1">
      <c r="B100" s="289"/>
      <c r="C100" s="253"/>
      <c r="D100" s="295"/>
      <c r="E100" s="296"/>
      <c r="F100" s="296"/>
      <c r="G100" s="296"/>
      <c r="H100" s="301"/>
      <c r="I100" s="300"/>
      <c r="J100" s="316"/>
      <c r="K100" s="316"/>
      <c r="L100" s="316"/>
      <c r="M100" s="299"/>
    </row>
    <row r="101" spans="2:13" hidden="1" outlineLevel="1">
      <c r="B101" s="289"/>
      <c r="C101" s="253"/>
      <c r="D101" s="295"/>
      <c r="E101" s="296"/>
      <c r="F101" s="296"/>
      <c r="G101" s="302"/>
      <c r="H101" s="301"/>
      <c r="I101" s="300"/>
      <c r="J101" s="316"/>
      <c r="K101" s="316"/>
      <c r="L101" s="316"/>
      <c r="M101" s="299"/>
    </row>
    <row r="102" spans="2:13" hidden="1" outlineLevel="1">
      <c r="B102" s="287"/>
      <c r="C102" s="253"/>
      <c r="D102" s="295"/>
      <c r="E102" s="296"/>
      <c r="F102" s="296"/>
      <c r="G102" s="296"/>
      <c r="H102" s="297"/>
      <c r="I102" s="298"/>
      <c r="J102" s="316"/>
      <c r="K102" s="316"/>
      <c r="L102" s="316"/>
      <c r="M102" s="299"/>
    </row>
    <row r="103" spans="2:13" hidden="1" outlineLevel="1">
      <c r="B103" s="287"/>
      <c r="C103" s="253"/>
      <c r="D103" s="295"/>
      <c r="E103" s="296"/>
      <c r="F103" s="296"/>
      <c r="G103" s="296"/>
      <c r="H103" s="297"/>
      <c r="I103" s="298"/>
      <c r="J103" s="316"/>
      <c r="K103" s="316"/>
      <c r="L103" s="316"/>
      <c r="M103" s="299"/>
    </row>
    <row r="104" spans="2:13" hidden="1" outlineLevel="1">
      <c r="B104" s="287"/>
      <c r="C104" s="253"/>
      <c r="D104" s="295"/>
      <c r="E104" s="296"/>
      <c r="F104" s="296"/>
      <c r="G104" s="296"/>
      <c r="H104" s="297"/>
      <c r="I104" s="300"/>
      <c r="J104" s="316"/>
      <c r="K104" s="316"/>
      <c r="L104" s="316"/>
      <c r="M104" s="299"/>
    </row>
    <row r="105" spans="2:13" hidden="1" outlineLevel="1">
      <c r="B105" s="288"/>
      <c r="C105" s="253"/>
      <c r="D105" s="295"/>
      <c r="E105" s="296"/>
      <c r="F105" s="296"/>
      <c r="G105" s="296"/>
      <c r="H105" s="297"/>
      <c r="I105" s="300"/>
      <c r="J105" s="316"/>
      <c r="K105" s="316"/>
      <c r="L105" s="316"/>
      <c r="M105" s="299"/>
    </row>
    <row r="106" spans="2:13" hidden="1" outlineLevel="1">
      <c r="B106" s="287"/>
      <c r="C106" s="253"/>
      <c r="D106" s="295"/>
      <c r="E106" s="296"/>
      <c r="F106" s="296"/>
      <c r="G106" s="296"/>
      <c r="H106" s="297"/>
      <c r="I106" s="300"/>
      <c r="J106" s="316"/>
      <c r="K106" s="316"/>
      <c r="L106" s="316"/>
      <c r="M106" s="299"/>
    </row>
    <row r="107" spans="2:13" hidden="1" outlineLevel="1">
      <c r="B107" s="287"/>
      <c r="C107" s="253"/>
      <c r="D107" s="295"/>
      <c r="E107" s="296"/>
      <c r="F107" s="296"/>
      <c r="G107" s="296"/>
      <c r="H107" s="297"/>
      <c r="I107" s="300"/>
      <c r="J107" s="316"/>
      <c r="K107" s="316"/>
      <c r="L107" s="316"/>
      <c r="M107" s="299"/>
    </row>
    <row r="108" spans="2:13" hidden="1" outlineLevel="1">
      <c r="B108" s="287"/>
      <c r="C108" s="253"/>
      <c r="D108" s="295"/>
      <c r="E108" s="296"/>
      <c r="F108" s="296"/>
      <c r="G108" s="296"/>
      <c r="H108" s="297"/>
      <c r="I108" s="300"/>
      <c r="J108" s="316"/>
      <c r="K108" s="316"/>
      <c r="L108" s="316"/>
      <c r="M108" s="299"/>
    </row>
    <row r="109" spans="2:13" hidden="1" outlineLevel="1">
      <c r="B109" s="289"/>
      <c r="C109" s="253"/>
      <c r="D109" s="295"/>
      <c r="E109" s="296"/>
      <c r="F109" s="296"/>
      <c r="G109" s="296"/>
      <c r="H109" s="301"/>
      <c r="I109" s="300"/>
      <c r="J109" s="316"/>
      <c r="K109" s="316"/>
      <c r="L109" s="316"/>
      <c r="M109" s="299"/>
    </row>
    <row r="110" spans="2:13" hidden="1" outlineLevel="1">
      <c r="B110" s="289"/>
      <c r="C110" s="253"/>
      <c r="D110" s="295"/>
      <c r="E110" s="296"/>
      <c r="F110" s="296"/>
      <c r="G110" s="296"/>
      <c r="H110" s="301"/>
      <c r="I110" s="300"/>
      <c r="J110" s="316"/>
      <c r="K110" s="316"/>
      <c r="L110" s="316"/>
      <c r="M110" s="299"/>
    </row>
    <row r="111" spans="2:13" hidden="1" outlineLevel="1">
      <c r="B111" s="289"/>
      <c r="C111" s="253"/>
      <c r="D111" s="295"/>
      <c r="E111" s="296"/>
      <c r="F111" s="296"/>
      <c r="G111" s="296"/>
      <c r="H111" s="301"/>
      <c r="I111" s="300"/>
      <c r="J111" s="316"/>
      <c r="K111" s="316"/>
      <c r="L111" s="316"/>
      <c r="M111" s="299"/>
    </row>
    <row r="112" spans="2:13" hidden="1" outlineLevel="1">
      <c r="B112" s="289"/>
      <c r="C112" s="253"/>
      <c r="D112" s="295"/>
      <c r="E112" s="296"/>
      <c r="F112" s="296"/>
      <c r="G112" s="296"/>
      <c r="H112" s="301"/>
      <c r="I112" s="300"/>
      <c r="J112" s="316"/>
      <c r="K112" s="316"/>
      <c r="L112" s="316"/>
      <c r="M112" s="299"/>
    </row>
    <row r="113" spans="2:13" hidden="1" outlineLevel="1">
      <c r="B113" s="289"/>
      <c r="C113" s="253"/>
      <c r="D113" s="295"/>
      <c r="E113" s="296"/>
      <c r="F113" s="296"/>
      <c r="G113" s="296"/>
      <c r="H113" s="301"/>
      <c r="I113" s="300"/>
      <c r="J113" s="316"/>
      <c r="K113" s="316"/>
      <c r="L113" s="316"/>
      <c r="M113" s="299"/>
    </row>
    <row r="114" spans="2:13" hidden="1" outlineLevel="1">
      <c r="B114" s="289"/>
      <c r="C114" s="253"/>
      <c r="D114" s="295"/>
      <c r="E114" s="296"/>
      <c r="F114" s="296"/>
      <c r="G114" s="302"/>
      <c r="H114" s="301"/>
      <c r="I114" s="300"/>
      <c r="J114" s="316"/>
      <c r="K114" s="316"/>
      <c r="L114" s="316"/>
      <c r="M114" s="299"/>
    </row>
    <row r="115" spans="2:13" ht="15.75" collapsed="1" thickBot="1">
      <c r="B115" s="290"/>
      <c r="C115" s="255"/>
      <c r="D115" s="305"/>
      <c r="E115" s="306"/>
      <c r="F115" s="306"/>
      <c r="G115" s="307"/>
      <c r="H115" s="308"/>
      <c r="I115" s="309"/>
      <c r="J115" s="318"/>
      <c r="K115" s="318"/>
      <c r="L115" s="318"/>
      <c r="M115" s="310"/>
    </row>
    <row r="117" spans="2:13" ht="15.75" thickBot="1">
      <c r="B117" s="92"/>
      <c r="C117" s="256"/>
      <c r="D117" s="92"/>
      <c r="E117" s="92"/>
      <c r="F117" s="92"/>
      <c r="G117" s="92"/>
      <c r="H117" s="92"/>
      <c r="I117" s="72" t="s">
        <v>25</v>
      </c>
      <c r="J117" s="72"/>
      <c r="K117" s="72"/>
      <c r="L117" s="72"/>
      <c r="M117" s="275">
        <f>SUM(M10:M115)</f>
        <v>39232</v>
      </c>
    </row>
    <row r="118" spans="2:13" ht="15.75" thickTop="1"/>
  </sheetData>
  <dataConsolidate/>
  <mergeCells count="2">
    <mergeCell ref="E2:F2"/>
    <mergeCell ref="E4:F4"/>
  </mergeCells>
  <pageMargins left="0.25" right="0.25" top="0.75" bottom="0.75" header="0.3" footer="0.3"/>
  <pageSetup paperSize="9" scale="8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868A8B-71D7-4F93-B72C-3EE9E7601176}">
          <x14:formula1>
            <xm:f>'Budget &amp; Fin Report'!$B$10:$B$92</xm:f>
          </x14:formula1>
          <xm:sqref>B10:B115</xm:sqref>
        </x14:dataValidation>
        <x14:dataValidation type="list" allowBlank="1" showInputMessage="1" showErrorMessage="1" xr:uid="{98157328-6242-4905-8834-FA4A35436D15}">
          <x14:formula1>
            <xm:f>'Budget &amp; Fin Report'!$T$9:$Y$9</xm:f>
          </x14:formula1>
          <xm:sqref>D10:D115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ECF48-80C8-4AF5-A455-26F5F1F020CF}">
  <dimension ref="B1:V118"/>
  <sheetViews>
    <sheetView showGridLines="0" zoomScaleNormal="100" workbookViewId="0">
      <selection activeCell="M25" sqref="M25"/>
    </sheetView>
  </sheetViews>
  <sheetFormatPr defaultRowHeight="15" outlineLevelRow="1"/>
  <cols>
    <col min="1" max="1" width="9.140625" style="28"/>
    <col min="2" max="2" width="11.140625" style="28" customWidth="1"/>
    <col min="3" max="3" width="17.140625" style="250" bestFit="1" customWidth="1"/>
    <col min="4" max="4" width="17.140625" style="28" customWidth="1"/>
    <col min="5" max="6" width="16.140625" style="28" customWidth="1"/>
    <col min="7" max="7" width="13.140625" style="28" customWidth="1"/>
    <col min="8" max="8" width="47.7109375" style="28" bestFit="1" customWidth="1"/>
    <col min="9" max="9" width="9.5703125" style="28" customWidth="1"/>
    <col min="10" max="10" width="10.85546875" style="28" customWidth="1"/>
    <col min="11" max="11" width="11.42578125" style="28" customWidth="1"/>
    <col min="12" max="12" width="9.5703125" style="28" customWidth="1"/>
    <col min="13" max="13" width="12.140625" style="28" customWidth="1"/>
    <col min="14" max="16384" width="9.140625" style="28"/>
  </cols>
  <sheetData>
    <row r="1" spans="2:22" ht="15.75" thickBot="1"/>
    <row r="2" spans="2:22">
      <c r="D2" s="44" t="s">
        <v>127</v>
      </c>
      <c r="E2" s="358" t="str">
        <f>Summary!C2</f>
        <v>XXXXXX</v>
      </c>
      <c r="F2" s="359"/>
      <c r="G2" s="322"/>
      <c r="H2" s="323"/>
      <c r="I2" s="324"/>
    </row>
    <row r="3" spans="2:22">
      <c r="C3" s="251"/>
      <c r="D3" s="45" t="s">
        <v>9</v>
      </c>
      <c r="E3" s="260" t="str">
        <f>Summary!C7</f>
        <v>USD</v>
      </c>
      <c r="F3" s="196"/>
      <c r="G3" s="325"/>
      <c r="H3" s="321"/>
      <c r="I3" s="324"/>
    </row>
    <row r="4" spans="2:22">
      <c r="C4" s="251"/>
      <c r="D4" s="45" t="s">
        <v>129</v>
      </c>
      <c r="E4" s="360" t="str">
        <f>Summary!C3</f>
        <v>XXXXXX</v>
      </c>
      <c r="F4" s="361"/>
      <c r="G4" s="325"/>
      <c r="H4" s="321"/>
      <c r="I4" s="324"/>
    </row>
    <row r="5" spans="2:22" ht="15.75" thickBot="1">
      <c r="C5" s="251"/>
      <c r="D5" s="46" t="s">
        <v>131</v>
      </c>
      <c r="E5" s="319">
        <f>'Budget &amp; Fin Report'!AC9</f>
        <v>44562</v>
      </c>
      <c r="F5" s="320">
        <f>'Budget &amp; Fin Report'!AH9</f>
        <v>44713</v>
      </c>
      <c r="G5" s="326" t="s">
        <v>251</v>
      </c>
      <c r="H5" s="327"/>
      <c r="I5" s="328"/>
    </row>
    <row r="6" spans="2:22">
      <c r="C6" s="251"/>
      <c r="D6" s="35"/>
      <c r="E6" s="35"/>
      <c r="F6" s="35"/>
      <c r="G6" s="64"/>
    </row>
    <row r="7" spans="2:22">
      <c r="C7" s="251"/>
      <c r="D7" s="35"/>
      <c r="E7" s="35"/>
      <c r="F7" s="35"/>
      <c r="H7" s="65"/>
    </row>
    <row r="8" spans="2:22" s="280" customFormat="1" ht="12.75" thickBot="1">
      <c r="B8" s="280" t="s">
        <v>252</v>
      </c>
      <c r="C8" s="281"/>
      <c r="D8" s="282" t="s">
        <v>252</v>
      </c>
      <c r="E8" s="282"/>
      <c r="F8" s="282"/>
      <c r="I8" s="280" t="s">
        <v>252</v>
      </c>
      <c r="M8" s="282" t="s">
        <v>252</v>
      </c>
      <c r="R8" s="283"/>
      <c r="S8" s="284"/>
      <c r="T8" s="284"/>
      <c r="U8" s="285"/>
      <c r="V8" s="285"/>
    </row>
    <row r="9" spans="2:22" ht="39" thickBot="1">
      <c r="B9" s="3" t="s">
        <v>253</v>
      </c>
      <c r="C9" s="249" t="s">
        <v>141</v>
      </c>
      <c r="D9" s="4" t="s">
        <v>254</v>
      </c>
      <c r="E9" s="4" t="s">
        <v>255</v>
      </c>
      <c r="F9" s="4" t="s">
        <v>256</v>
      </c>
      <c r="G9" s="4" t="s">
        <v>257</v>
      </c>
      <c r="H9" s="5" t="s">
        <v>89</v>
      </c>
      <c r="I9" s="6" t="s">
        <v>258</v>
      </c>
      <c r="J9" s="314" t="s">
        <v>259</v>
      </c>
      <c r="K9" s="314" t="s">
        <v>260</v>
      </c>
      <c r="L9" s="314" t="s">
        <v>261</v>
      </c>
      <c r="M9" s="7" t="s">
        <v>262</v>
      </c>
    </row>
    <row r="10" spans="2:22">
      <c r="B10" s="286" t="s">
        <v>152</v>
      </c>
      <c r="C10" s="252" t="str">
        <f>VLOOKUP(B10,'Budget &amp; Fin Report'!$B$10:$C$92,2,FALSE)</f>
        <v>Project Officer</v>
      </c>
      <c r="D10" s="311">
        <v>44621</v>
      </c>
      <c r="E10" s="291">
        <v>44289</v>
      </c>
      <c r="F10" s="291"/>
      <c r="G10" s="291">
        <v>43772</v>
      </c>
      <c r="H10" s="292"/>
      <c r="I10" s="293">
        <v>0.75</v>
      </c>
      <c r="J10" s="315"/>
      <c r="K10" s="315"/>
      <c r="L10" s="315"/>
      <c r="M10" s="294">
        <v>5000</v>
      </c>
    </row>
    <row r="11" spans="2:22">
      <c r="B11" s="287" t="s">
        <v>152</v>
      </c>
      <c r="C11" s="253" t="str">
        <f>VLOOKUP(B11,'Budget &amp; Fin Report'!$B$10:$C$92,2,FALSE)</f>
        <v>Project Officer</v>
      </c>
      <c r="D11" s="312">
        <v>44621</v>
      </c>
      <c r="E11" s="296">
        <v>44290</v>
      </c>
      <c r="F11" s="296"/>
      <c r="G11" s="296">
        <v>43772</v>
      </c>
      <c r="H11" s="297"/>
      <c r="I11" s="298">
        <v>0.75</v>
      </c>
      <c r="J11" s="316"/>
      <c r="K11" s="316"/>
      <c r="L11" s="316"/>
      <c r="M11" s="299">
        <v>5000</v>
      </c>
    </row>
    <row r="12" spans="2:22">
      <c r="B12" s="287" t="s">
        <v>155</v>
      </c>
      <c r="C12" s="253" t="str">
        <f>VLOOKUP(B12,'Budget &amp; Fin Report'!$B$10:$C$92,2,FALSE)</f>
        <v>Accountant</v>
      </c>
      <c r="D12" s="312">
        <v>44593</v>
      </c>
      <c r="E12" s="296">
        <v>44291</v>
      </c>
      <c r="F12" s="296"/>
      <c r="G12" s="296">
        <v>43772</v>
      </c>
      <c r="H12" s="297"/>
      <c r="I12" s="300">
        <v>1</v>
      </c>
      <c r="J12" s="316"/>
      <c r="K12" s="316"/>
      <c r="L12" s="316"/>
      <c r="M12" s="299">
        <v>12000</v>
      </c>
    </row>
    <row r="13" spans="2:22">
      <c r="B13" s="288" t="s">
        <v>158</v>
      </c>
      <c r="C13" s="253" t="str">
        <f>VLOOKUP(B13,'Budget &amp; Fin Report'!$B$10:$C$92,2,FALSE)</f>
        <v>M&amp;E field assistant</v>
      </c>
      <c r="D13" s="312">
        <v>44621</v>
      </c>
      <c r="E13" s="296">
        <v>44292</v>
      </c>
      <c r="F13" s="296"/>
      <c r="G13" s="296">
        <v>43772</v>
      </c>
      <c r="H13" s="297"/>
      <c r="I13" s="300">
        <v>1</v>
      </c>
      <c r="J13" s="316"/>
      <c r="K13" s="316"/>
      <c r="L13" s="316"/>
      <c r="M13" s="299">
        <v>2000</v>
      </c>
    </row>
    <row r="14" spans="2:22">
      <c r="B14" s="287" t="s">
        <v>174</v>
      </c>
      <c r="C14" s="253" t="str">
        <f>VLOOKUP(B14,'Budget &amp; Fin Report'!$B$10:$C$92,2,FALSE)</f>
        <v>Examples</v>
      </c>
      <c r="D14" s="312">
        <v>44713</v>
      </c>
      <c r="E14" s="296">
        <v>44293</v>
      </c>
      <c r="F14" s="296"/>
      <c r="G14" s="296">
        <v>43772</v>
      </c>
      <c r="H14" s="297"/>
      <c r="I14" s="300">
        <v>1</v>
      </c>
      <c r="J14" s="316"/>
      <c r="K14" s="316"/>
      <c r="L14" s="316"/>
      <c r="M14" s="299">
        <v>100</v>
      </c>
    </row>
    <row r="15" spans="2:22">
      <c r="B15" s="287" t="s">
        <v>176</v>
      </c>
      <c r="C15" s="253" t="str">
        <f>VLOOKUP(B15,'Budget &amp; Fin Report'!$B$10:$C$92,2,FALSE)</f>
        <v>Examples</v>
      </c>
      <c r="D15" s="312">
        <v>44652</v>
      </c>
      <c r="E15" s="296">
        <v>44294</v>
      </c>
      <c r="F15" s="296"/>
      <c r="G15" s="296">
        <v>43772</v>
      </c>
      <c r="H15" s="297"/>
      <c r="I15" s="300">
        <v>1</v>
      </c>
      <c r="J15" s="316"/>
      <c r="K15" s="316"/>
      <c r="L15" s="316"/>
      <c r="M15" s="299">
        <v>345</v>
      </c>
    </row>
    <row r="16" spans="2:22">
      <c r="B16" s="287" t="s">
        <v>177</v>
      </c>
      <c r="C16" s="253" t="str">
        <f>VLOOKUP(B16,'Budget &amp; Fin Report'!$B$10:$C$92,2,FALSE)</f>
        <v>Examples</v>
      </c>
      <c r="D16" s="312">
        <v>44682</v>
      </c>
      <c r="E16" s="296">
        <v>44295</v>
      </c>
      <c r="F16" s="296"/>
      <c r="G16" s="296">
        <v>43772</v>
      </c>
      <c r="H16" s="297"/>
      <c r="I16" s="300">
        <v>1</v>
      </c>
      <c r="J16" s="316"/>
      <c r="K16" s="316"/>
      <c r="L16" s="316"/>
      <c r="M16" s="299">
        <v>6788</v>
      </c>
    </row>
    <row r="17" spans="2:13">
      <c r="B17" s="289" t="s">
        <v>189</v>
      </c>
      <c r="C17" s="253" t="str">
        <f>VLOOKUP(B17,'Budget &amp; Fin Report'!$B$10:$C$92,2,FALSE)</f>
        <v>Laptop</v>
      </c>
      <c r="D17" s="312">
        <v>44682</v>
      </c>
      <c r="E17" s="296">
        <v>44296</v>
      </c>
      <c r="F17" s="296"/>
      <c r="G17" s="296">
        <v>43772</v>
      </c>
      <c r="H17" s="301"/>
      <c r="I17" s="300">
        <v>1</v>
      </c>
      <c r="J17" s="316"/>
      <c r="K17" s="316"/>
      <c r="L17" s="316"/>
      <c r="M17" s="299">
        <v>653</v>
      </c>
    </row>
    <row r="18" spans="2:13">
      <c r="B18" s="289" t="s">
        <v>189</v>
      </c>
      <c r="C18" s="253" t="str">
        <f>VLOOKUP(B18,'Budget &amp; Fin Report'!$B$10:$C$92,2,FALSE)</f>
        <v>Laptop</v>
      </c>
      <c r="D18" s="312">
        <v>44682</v>
      </c>
      <c r="E18" s="296">
        <v>44297</v>
      </c>
      <c r="F18" s="296"/>
      <c r="G18" s="296">
        <v>43801</v>
      </c>
      <c r="H18" s="301"/>
      <c r="I18" s="300">
        <v>1</v>
      </c>
      <c r="J18" s="316"/>
      <c r="K18" s="316"/>
      <c r="L18" s="316"/>
      <c r="M18" s="299">
        <v>487</v>
      </c>
    </row>
    <row r="19" spans="2:13">
      <c r="B19" s="289" t="s">
        <v>204</v>
      </c>
      <c r="C19" s="253" t="str">
        <f>VLOOKUP(B19,'Budget &amp; Fin Report'!$B$10:$C$92,2,FALSE)</f>
        <v>Water Tank</v>
      </c>
      <c r="D19" s="312">
        <v>44621</v>
      </c>
      <c r="E19" s="296">
        <v>44298</v>
      </c>
      <c r="F19" s="296"/>
      <c r="G19" s="296">
        <v>43820</v>
      </c>
      <c r="H19" s="301"/>
      <c r="I19" s="300">
        <v>1</v>
      </c>
      <c r="J19" s="316"/>
      <c r="K19" s="316"/>
      <c r="L19" s="316"/>
      <c r="M19" s="299">
        <v>999</v>
      </c>
    </row>
    <row r="20" spans="2:13">
      <c r="B20" s="289" t="s">
        <v>208</v>
      </c>
      <c r="C20" s="253" t="str">
        <f>VLOOKUP(B20,'Budget &amp; Fin Report'!$B$10:$C$92,2,FALSE)</f>
        <v>Jackhammer</v>
      </c>
      <c r="D20" s="312">
        <v>44682</v>
      </c>
      <c r="E20" s="296">
        <v>44299</v>
      </c>
      <c r="F20" s="296"/>
      <c r="G20" s="296">
        <v>43820</v>
      </c>
      <c r="H20" s="301"/>
      <c r="I20" s="300">
        <v>1</v>
      </c>
      <c r="J20" s="316"/>
      <c r="K20" s="316"/>
      <c r="L20" s="316"/>
      <c r="M20" s="299">
        <v>1000</v>
      </c>
    </row>
    <row r="21" spans="2:13">
      <c r="B21" s="289" t="s">
        <v>222</v>
      </c>
      <c r="C21" s="253" t="str">
        <f>VLOOKUP(B21,'Budget &amp; Fin Report'!$B$10:$C$92,2,FALSE)</f>
        <v>Flight Geneva</v>
      </c>
      <c r="D21" s="312">
        <v>44682</v>
      </c>
      <c r="E21" s="296">
        <v>44300</v>
      </c>
      <c r="F21" s="296"/>
      <c r="G21" s="296">
        <v>43820</v>
      </c>
      <c r="H21" s="301"/>
      <c r="I21" s="300">
        <v>1</v>
      </c>
      <c r="J21" s="316"/>
      <c r="K21" s="316"/>
      <c r="L21" s="316"/>
      <c r="M21" s="299">
        <v>3500</v>
      </c>
    </row>
    <row r="22" spans="2:13">
      <c r="B22" s="289" t="s">
        <v>237</v>
      </c>
      <c r="C22" s="254" t="str">
        <f>VLOOKUP(B22,'Budget &amp; Fin Report'!$B$10:$C$92,2,FALSE)</f>
        <v>Training Materials</v>
      </c>
      <c r="D22" s="313">
        <v>44713</v>
      </c>
      <c r="E22" s="296">
        <v>44301</v>
      </c>
      <c r="F22" s="296"/>
      <c r="G22" s="302" t="s">
        <v>263</v>
      </c>
      <c r="H22" s="301"/>
      <c r="I22" s="300">
        <v>1</v>
      </c>
      <c r="J22" s="317"/>
      <c r="K22" s="317"/>
      <c r="L22" s="317"/>
      <c r="M22" s="303">
        <v>800</v>
      </c>
    </row>
    <row r="23" spans="2:13">
      <c r="B23" s="288" t="s">
        <v>189</v>
      </c>
      <c r="C23" s="253" t="str">
        <f>VLOOKUP(B23,'Budget &amp; Fin Report'!$B$10:$C$92,2,FALSE)</f>
        <v>Laptop</v>
      </c>
      <c r="D23" s="312">
        <v>44652</v>
      </c>
      <c r="E23" s="304">
        <v>44302</v>
      </c>
      <c r="F23" s="304"/>
      <c r="G23" s="304" t="s">
        <v>263</v>
      </c>
      <c r="H23" s="297"/>
      <c r="I23" s="298">
        <v>0.75</v>
      </c>
      <c r="J23" s="316"/>
      <c r="K23" s="316"/>
      <c r="L23" s="316"/>
      <c r="M23" s="299">
        <v>60</v>
      </c>
    </row>
    <row r="24" spans="2:13">
      <c r="B24" s="287" t="s">
        <v>189</v>
      </c>
      <c r="C24" s="253" t="str">
        <f>VLOOKUP(B24,'Budget &amp; Fin Report'!$B$10:$C$92,2,FALSE)</f>
        <v>Laptop</v>
      </c>
      <c r="D24" s="312">
        <v>44682</v>
      </c>
      <c r="E24" s="296">
        <v>44303</v>
      </c>
      <c r="F24" s="296"/>
      <c r="G24" s="296" t="s">
        <v>263</v>
      </c>
      <c r="H24" s="297"/>
      <c r="I24" s="298">
        <v>0.75</v>
      </c>
      <c r="J24" s="316"/>
      <c r="K24" s="316"/>
      <c r="L24" s="316"/>
      <c r="M24" s="299">
        <v>50</v>
      </c>
    </row>
    <row r="25" spans="2:13">
      <c r="B25" s="287" t="s">
        <v>174</v>
      </c>
      <c r="C25" s="253" t="str">
        <f>VLOOKUP(B25,'Budget &amp; Fin Report'!$B$10:$C$92,2,FALSE)</f>
        <v>Examples</v>
      </c>
      <c r="D25" s="312">
        <v>44652</v>
      </c>
      <c r="E25" s="296">
        <v>44304</v>
      </c>
      <c r="F25" s="296"/>
      <c r="G25" s="296" t="s">
        <v>263</v>
      </c>
      <c r="H25" s="297"/>
      <c r="I25" s="300">
        <v>1</v>
      </c>
      <c r="J25" s="316"/>
      <c r="K25" s="316"/>
      <c r="L25" s="316"/>
      <c r="M25" s="299">
        <v>5000</v>
      </c>
    </row>
    <row r="26" spans="2:13">
      <c r="B26" s="288" t="s">
        <v>174</v>
      </c>
      <c r="C26" s="253" t="str">
        <f>VLOOKUP(B26,'Budget &amp; Fin Report'!$B$10:$C$92,2,FALSE)</f>
        <v>Examples</v>
      </c>
      <c r="D26" s="312">
        <v>44652</v>
      </c>
      <c r="E26" s="296">
        <v>44305</v>
      </c>
      <c r="F26" s="296"/>
      <c r="G26" s="296" t="s">
        <v>263</v>
      </c>
      <c r="H26" s="297"/>
      <c r="I26" s="300">
        <v>1</v>
      </c>
      <c r="J26" s="316"/>
      <c r="K26" s="316"/>
      <c r="L26" s="316"/>
      <c r="M26" s="299">
        <v>400</v>
      </c>
    </row>
    <row r="27" spans="2:13">
      <c r="B27" s="287"/>
      <c r="C27" s="253"/>
      <c r="D27" s="295"/>
      <c r="E27" s="296"/>
      <c r="F27" s="296"/>
      <c r="G27" s="296"/>
      <c r="H27" s="297"/>
      <c r="I27" s="300"/>
      <c r="J27" s="316"/>
      <c r="K27" s="316"/>
      <c r="L27" s="316"/>
      <c r="M27" s="299"/>
    </row>
    <row r="28" spans="2:13">
      <c r="B28" s="287"/>
      <c r="C28" s="253"/>
      <c r="D28" s="295"/>
      <c r="E28" s="296"/>
      <c r="F28" s="296"/>
      <c r="G28" s="296"/>
      <c r="H28" s="297"/>
      <c r="I28" s="300"/>
      <c r="J28" s="316"/>
      <c r="K28" s="316"/>
      <c r="L28" s="316"/>
      <c r="M28" s="299"/>
    </row>
    <row r="29" spans="2:13">
      <c r="B29" s="287"/>
      <c r="C29" s="253"/>
      <c r="D29" s="295"/>
      <c r="E29" s="296"/>
      <c r="F29" s="296"/>
      <c r="G29" s="296"/>
      <c r="H29" s="297"/>
      <c r="I29" s="300"/>
      <c r="J29" s="316"/>
      <c r="K29" s="316"/>
      <c r="L29" s="316"/>
      <c r="M29" s="299"/>
    </row>
    <row r="30" spans="2:13">
      <c r="B30" s="289"/>
      <c r="C30" s="253"/>
      <c r="D30" s="295"/>
      <c r="E30" s="296"/>
      <c r="F30" s="296"/>
      <c r="G30" s="296"/>
      <c r="H30" s="301"/>
      <c r="I30" s="300"/>
      <c r="J30" s="316"/>
      <c r="K30" s="316"/>
      <c r="L30" s="316"/>
      <c r="M30" s="299"/>
    </row>
    <row r="31" spans="2:13" hidden="1" outlineLevel="1">
      <c r="B31" s="289"/>
      <c r="C31" s="253"/>
      <c r="D31" s="295"/>
      <c r="E31" s="296"/>
      <c r="F31" s="296"/>
      <c r="G31" s="296"/>
      <c r="H31" s="301"/>
      <c r="I31" s="300"/>
      <c r="J31" s="316"/>
      <c r="K31" s="316"/>
      <c r="L31" s="316"/>
      <c r="M31" s="299"/>
    </row>
    <row r="32" spans="2:13" hidden="1" outlineLevel="1">
      <c r="B32" s="289"/>
      <c r="C32" s="253"/>
      <c r="D32" s="295"/>
      <c r="E32" s="296"/>
      <c r="F32" s="296"/>
      <c r="G32" s="296"/>
      <c r="H32" s="301"/>
      <c r="I32" s="300"/>
      <c r="J32" s="316"/>
      <c r="K32" s="316"/>
      <c r="L32" s="316"/>
      <c r="M32" s="299"/>
    </row>
    <row r="33" spans="2:13" hidden="1" outlineLevel="1">
      <c r="B33" s="289"/>
      <c r="C33" s="253"/>
      <c r="D33" s="295"/>
      <c r="E33" s="296"/>
      <c r="F33" s="296"/>
      <c r="G33" s="296"/>
      <c r="H33" s="301"/>
      <c r="I33" s="300"/>
      <c r="J33" s="316"/>
      <c r="K33" s="316"/>
      <c r="L33" s="316"/>
      <c r="M33" s="299"/>
    </row>
    <row r="34" spans="2:13" hidden="1" outlineLevel="1">
      <c r="B34" s="289"/>
      <c r="C34" s="253"/>
      <c r="D34" s="295"/>
      <c r="E34" s="296"/>
      <c r="F34" s="296"/>
      <c r="G34" s="296"/>
      <c r="H34" s="301"/>
      <c r="I34" s="300"/>
      <c r="J34" s="316"/>
      <c r="K34" s="316"/>
      <c r="L34" s="316"/>
      <c r="M34" s="299"/>
    </row>
    <row r="35" spans="2:13" hidden="1" outlineLevel="1">
      <c r="B35" s="289"/>
      <c r="C35" s="253"/>
      <c r="D35" s="295"/>
      <c r="E35" s="296"/>
      <c r="F35" s="296"/>
      <c r="G35" s="302"/>
      <c r="H35" s="301"/>
      <c r="I35" s="300"/>
      <c r="J35" s="316"/>
      <c r="K35" s="316"/>
      <c r="L35" s="316"/>
      <c r="M35" s="299"/>
    </row>
    <row r="36" spans="2:13" hidden="1" outlineLevel="1">
      <c r="B36" s="287"/>
      <c r="C36" s="253"/>
      <c r="D36" s="295"/>
      <c r="E36" s="296"/>
      <c r="F36" s="296"/>
      <c r="G36" s="296"/>
      <c r="H36" s="297"/>
      <c r="I36" s="298"/>
      <c r="J36" s="316"/>
      <c r="K36" s="316"/>
      <c r="L36" s="316"/>
      <c r="M36" s="299"/>
    </row>
    <row r="37" spans="2:13" hidden="1" outlineLevel="1">
      <c r="B37" s="287"/>
      <c r="C37" s="253"/>
      <c r="D37" s="295"/>
      <c r="E37" s="296"/>
      <c r="F37" s="296"/>
      <c r="G37" s="296"/>
      <c r="H37" s="297"/>
      <c r="I37" s="298"/>
      <c r="J37" s="316"/>
      <c r="K37" s="316"/>
      <c r="L37" s="316"/>
      <c r="M37" s="299"/>
    </row>
    <row r="38" spans="2:13" hidden="1" outlineLevel="1">
      <c r="B38" s="287"/>
      <c r="C38" s="253"/>
      <c r="D38" s="295"/>
      <c r="E38" s="296"/>
      <c r="F38" s="296"/>
      <c r="G38" s="296"/>
      <c r="H38" s="297"/>
      <c r="I38" s="300"/>
      <c r="J38" s="316"/>
      <c r="K38" s="316"/>
      <c r="L38" s="316"/>
      <c r="M38" s="299"/>
    </row>
    <row r="39" spans="2:13" hidden="1" outlineLevel="1">
      <c r="B39" s="288"/>
      <c r="C39" s="253"/>
      <c r="D39" s="295"/>
      <c r="E39" s="296"/>
      <c r="F39" s="296"/>
      <c r="G39" s="296"/>
      <c r="H39" s="297"/>
      <c r="I39" s="300"/>
      <c r="J39" s="316"/>
      <c r="K39" s="316"/>
      <c r="L39" s="316"/>
      <c r="M39" s="299"/>
    </row>
    <row r="40" spans="2:13" hidden="1" outlineLevel="1">
      <c r="B40" s="287"/>
      <c r="C40" s="253"/>
      <c r="D40" s="295"/>
      <c r="E40" s="296"/>
      <c r="F40" s="296"/>
      <c r="G40" s="296"/>
      <c r="H40" s="297"/>
      <c r="I40" s="300"/>
      <c r="J40" s="316"/>
      <c r="K40" s="316"/>
      <c r="L40" s="316"/>
      <c r="M40" s="299"/>
    </row>
    <row r="41" spans="2:13" hidden="1" outlineLevel="1">
      <c r="B41" s="287"/>
      <c r="C41" s="253"/>
      <c r="D41" s="295"/>
      <c r="E41" s="296"/>
      <c r="F41" s="296"/>
      <c r="G41" s="296"/>
      <c r="H41" s="297"/>
      <c r="I41" s="300"/>
      <c r="J41" s="316"/>
      <c r="K41" s="316"/>
      <c r="L41" s="316"/>
      <c r="M41" s="299"/>
    </row>
    <row r="42" spans="2:13" hidden="1" outlineLevel="1">
      <c r="B42" s="287"/>
      <c r="C42" s="253"/>
      <c r="D42" s="295"/>
      <c r="E42" s="296"/>
      <c r="F42" s="296"/>
      <c r="G42" s="296"/>
      <c r="H42" s="297"/>
      <c r="I42" s="300"/>
      <c r="J42" s="316"/>
      <c r="K42" s="316"/>
      <c r="L42" s="316"/>
      <c r="M42" s="299"/>
    </row>
    <row r="43" spans="2:13" hidden="1" outlineLevel="1">
      <c r="B43" s="289"/>
      <c r="C43" s="253"/>
      <c r="D43" s="295"/>
      <c r="E43" s="296"/>
      <c r="F43" s="296"/>
      <c r="G43" s="296"/>
      <c r="H43" s="301"/>
      <c r="I43" s="300"/>
      <c r="J43" s="316"/>
      <c r="K43" s="316"/>
      <c r="L43" s="316"/>
      <c r="M43" s="299"/>
    </row>
    <row r="44" spans="2:13" hidden="1" outlineLevel="1">
      <c r="B44" s="289"/>
      <c r="C44" s="253"/>
      <c r="D44" s="295"/>
      <c r="E44" s="296"/>
      <c r="F44" s="296"/>
      <c r="G44" s="296"/>
      <c r="H44" s="301"/>
      <c r="I44" s="300"/>
      <c r="J44" s="316"/>
      <c r="K44" s="316"/>
      <c r="L44" s="316"/>
      <c r="M44" s="299"/>
    </row>
    <row r="45" spans="2:13" hidden="1" outlineLevel="1">
      <c r="B45" s="289"/>
      <c r="C45" s="253"/>
      <c r="D45" s="295"/>
      <c r="E45" s="296"/>
      <c r="F45" s="296"/>
      <c r="G45" s="296"/>
      <c r="H45" s="301"/>
      <c r="I45" s="300"/>
      <c r="J45" s="316"/>
      <c r="K45" s="316"/>
      <c r="L45" s="316"/>
      <c r="M45" s="299"/>
    </row>
    <row r="46" spans="2:13" hidden="1" outlineLevel="1">
      <c r="B46" s="289"/>
      <c r="C46" s="253"/>
      <c r="D46" s="295"/>
      <c r="E46" s="296"/>
      <c r="F46" s="296"/>
      <c r="G46" s="296"/>
      <c r="H46" s="301"/>
      <c r="I46" s="300"/>
      <c r="J46" s="316"/>
      <c r="K46" s="316"/>
      <c r="L46" s="316"/>
      <c r="M46" s="299"/>
    </row>
    <row r="47" spans="2:13" hidden="1" outlineLevel="1">
      <c r="B47" s="289"/>
      <c r="C47" s="253"/>
      <c r="D47" s="295"/>
      <c r="E47" s="296"/>
      <c r="F47" s="296"/>
      <c r="G47" s="296"/>
      <c r="H47" s="301"/>
      <c r="I47" s="300"/>
      <c r="J47" s="316"/>
      <c r="K47" s="316"/>
      <c r="L47" s="316"/>
      <c r="M47" s="299"/>
    </row>
    <row r="48" spans="2:13" hidden="1" outlineLevel="1">
      <c r="B48" s="289"/>
      <c r="C48" s="253"/>
      <c r="D48" s="295"/>
      <c r="E48" s="296"/>
      <c r="F48" s="296"/>
      <c r="G48" s="302"/>
      <c r="H48" s="301"/>
      <c r="I48" s="300"/>
      <c r="J48" s="316"/>
      <c r="K48" s="316"/>
      <c r="L48" s="316"/>
      <c r="M48" s="299"/>
    </row>
    <row r="49" spans="2:13" hidden="1" outlineLevel="1">
      <c r="B49" s="287"/>
      <c r="C49" s="253"/>
      <c r="D49" s="295"/>
      <c r="E49" s="296"/>
      <c r="F49" s="296"/>
      <c r="G49" s="296"/>
      <c r="H49" s="297"/>
      <c r="I49" s="300"/>
      <c r="J49" s="316"/>
      <c r="K49" s="316"/>
      <c r="L49" s="316"/>
      <c r="M49" s="299"/>
    </row>
    <row r="50" spans="2:13" hidden="1" outlineLevel="1">
      <c r="B50" s="287"/>
      <c r="C50" s="253"/>
      <c r="D50" s="295"/>
      <c r="E50" s="296"/>
      <c r="F50" s="296"/>
      <c r="G50" s="296"/>
      <c r="H50" s="297"/>
      <c r="I50" s="300"/>
      <c r="J50" s="316"/>
      <c r="K50" s="316"/>
      <c r="L50" s="316"/>
      <c r="M50" s="299"/>
    </row>
    <row r="51" spans="2:13" hidden="1" outlineLevel="1">
      <c r="B51" s="287"/>
      <c r="C51" s="253"/>
      <c r="D51" s="295"/>
      <c r="E51" s="296"/>
      <c r="F51" s="296"/>
      <c r="G51" s="296"/>
      <c r="H51" s="297"/>
      <c r="I51" s="300"/>
      <c r="J51" s="316"/>
      <c r="K51" s="316"/>
      <c r="L51" s="316"/>
      <c r="M51" s="299"/>
    </row>
    <row r="52" spans="2:13" hidden="1" outlineLevel="1">
      <c r="B52" s="289"/>
      <c r="C52" s="253"/>
      <c r="D52" s="295"/>
      <c r="E52" s="296"/>
      <c r="F52" s="296"/>
      <c r="G52" s="296"/>
      <c r="H52" s="301"/>
      <c r="I52" s="300"/>
      <c r="J52" s="316"/>
      <c r="K52" s="316"/>
      <c r="L52" s="316"/>
      <c r="M52" s="299"/>
    </row>
    <row r="53" spans="2:13" hidden="1" outlineLevel="1">
      <c r="B53" s="289"/>
      <c r="C53" s="253"/>
      <c r="D53" s="295"/>
      <c r="E53" s="296"/>
      <c r="F53" s="296"/>
      <c r="G53" s="296"/>
      <c r="H53" s="301"/>
      <c r="I53" s="300"/>
      <c r="J53" s="316"/>
      <c r="K53" s="316"/>
      <c r="L53" s="316"/>
      <c r="M53" s="299"/>
    </row>
    <row r="54" spans="2:13" hidden="1" outlineLevel="1">
      <c r="B54" s="289"/>
      <c r="C54" s="253"/>
      <c r="D54" s="295"/>
      <c r="E54" s="296"/>
      <c r="F54" s="296"/>
      <c r="G54" s="296"/>
      <c r="H54" s="301"/>
      <c r="I54" s="300"/>
      <c r="J54" s="316"/>
      <c r="K54" s="316"/>
      <c r="L54" s="316"/>
      <c r="M54" s="299"/>
    </row>
    <row r="55" spans="2:13" hidden="1" outlineLevel="1">
      <c r="B55" s="289"/>
      <c r="C55" s="253"/>
      <c r="D55" s="295"/>
      <c r="E55" s="296"/>
      <c r="F55" s="296"/>
      <c r="G55" s="296"/>
      <c r="H55" s="301"/>
      <c r="I55" s="300"/>
      <c r="J55" s="316"/>
      <c r="K55" s="316"/>
      <c r="L55" s="316"/>
      <c r="M55" s="299"/>
    </row>
    <row r="56" spans="2:13" hidden="1" outlineLevel="1">
      <c r="B56" s="289"/>
      <c r="C56" s="253"/>
      <c r="D56" s="295"/>
      <c r="E56" s="296"/>
      <c r="F56" s="296"/>
      <c r="G56" s="296"/>
      <c r="H56" s="301"/>
      <c r="I56" s="300"/>
      <c r="J56" s="316"/>
      <c r="K56" s="316"/>
      <c r="L56" s="316"/>
      <c r="M56" s="299"/>
    </row>
    <row r="57" spans="2:13" hidden="1" outlineLevel="1">
      <c r="B57" s="289"/>
      <c r="C57" s="253"/>
      <c r="D57" s="295"/>
      <c r="E57" s="296"/>
      <c r="F57" s="296"/>
      <c r="G57" s="302"/>
      <c r="H57" s="301"/>
      <c r="I57" s="300"/>
      <c r="J57" s="316"/>
      <c r="K57" s="316"/>
      <c r="L57" s="316"/>
      <c r="M57" s="299"/>
    </row>
    <row r="58" spans="2:13" hidden="1" outlineLevel="1">
      <c r="B58" s="287"/>
      <c r="C58" s="253"/>
      <c r="D58" s="295"/>
      <c r="E58" s="296"/>
      <c r="F58" s="296"/>
      <c r="G58" s="296"/>
      <c r="H58" s="297"/>
      <c r="I58" s="298"/>
      <c r="J58" s="316"/>
      <c r="K58" s="316"/>
      <c r="L58" s="316"/>
      <c r="M58" s="299"/>
    </row>
    <row r="59" spans="2:13" hidden="1" outlineLevel="1">
      <c r="B59" s="287"/>
      <c r="C59" s="253"/>
      <c r="D59" s="295"/>
      <c r="E59" s="296"/>
      <c r="F59" s="296"/>
      <c r="G59" s="296"/>
      <c r="H59" s="297"/>
      <c r="I59" s="298"/>
      <c r="J59" s="316"/>
      <c r="K59" s="316"/>
      <c r="L59" s="316"/>
      <c r="M59" s="299"/>
    </row>
    <row r="60" spans="2:13" hidden="1" outlineLevel="1">
      <c r="B60" s="287"/>
      <c r="C60" s="253"/>
      <c r="D60" s="295"/>
      <c r="E60" s="296"/>
      <c r="F60" s="296"/>
      <c r="G60" s="296"/>
      <c r="H60" s="297"/>
      <c r="I60" s="300"/>
      <c r="J60" s="316"/>
      <c r="K60" s="316"/>
      <c r="L60" s="316"/>
      <c r="M60" s="299"/>
    </row>
    <row r="61" spans="2:13" hidden="1" outlineLevel="1">
      <c r="B61" s="288"/>
      <c r="C61" s="253"/>
      <c r="D61" s="295"/>
      <c r="E61" s="296"/>
      <c r="F61" s="296"/>
      <c r="G61" s="296"/>
      <c r="H61" s="297"/>
      <c r="I61" s="300"/>
      <c r="J61" s="316"/>
      <c r="K61" s="316"/>
      <c r="L61" s="316"/>
      <c r="M61" s="299"/>
    </row>
    <row r="62" spans="2:13" hidden="1" outlineLevel="1">
      <c r="B62" s="287"/>
      <c r="C62" s="253"/>
      <c r="D62" s="295"/>
      <c r="E62" s="296"/>
      <c r="F62" s="296"/>
      <c r="G62" s="296"/>
      <c r="H62" s="297"/>
      <c r="I62" s="300"/>
      <c r="J62" s="316"/>
      <c r="K62" s="316"/>
      <c r="L62" s="316"/>
      <c r="M62" s="299"/>
    </row>
    <row r="63" spans="2:13" hidden="1" outlineLevel="1">
      <c r="B63" s="287"/>
      <c r="C63" s="253"/>
      <c r="D63" s="295"/>
      <c r="E63" s="296"/>
      <c r="F63" s="296"/>
      <c r="G63" s="296"/>
      <c r="H63" s="297"/>
      <c r="I63" s="300"/>
      <c r="J63" s="316"/>
      <c r="K63" s="316"/>
      <c r="L63" s="316"/>
      <c r="M63" s="299"/>
    </row>
    <row r="64" spans="2:13" hidden="1" outlineLevel="1">
      <c r="B64" s="287"/>
      <c r="C64" s="253"/>
      <c r="D64" s="295"/>
      <c r="E64" s="296"/>
      <c r="F64" s="296"/>
      <c r="G64" s="296"/>
      <c r="H64" s="297"/>
      <c r="I64" s="300"/>
      <c r="J64" s="316"/>
      <c r="K64" s="316"/>
      <c r="L64" s="316"/>
      <c r="M64" s="299"/>
    </row>
    <row r="65" spans="2:13" hidden="1" outlineLevel="1">
      <c r="B65" s="289"/>
      <c r="C65" s="253"/>
      <c r="D65" s="295"/>
      <c r="E65" s="296"/>
      <c r="F65" s="296"/>
      <c r="G65" s="296"/>
      <c r="H65" s="301"/>
      <c r="I65" s="300"/>
      <c r="J65" s="316"/>
      <c r="K65" s="316"/>
      <c r="L65" s="316"/>
      <c r="M65" s="299"/>
    </row>
    <row r="66" spans="2:13" hidden="1" outlineLevel="1">
      <c r="B66" s="289"/>
      <c r="C66" s="253"/>
      <c r="D66" s="295"/>
      <c r="E66" s="296"/>
      <c r="F66" s="296"/>
      <c r="G66" s="296"/>
      <c r="H66" s="301"/>
      <c r="I66" s="300"/>
      <c r="J66" s="316"/>
      <c r="K66" s="316"/>
      <c r="L66" s="316"/>
      <c r="M66" s="299"/>
    </row>
    <row r="67" spans="2:13" hidden="1" outlineLevel="1">
      <c r="B67" s="289"/>
      <c r="C67" s="253"/>
      <c r="D67" s="295"/>
      <c r="E67" s="296"/>
      <c r="F67" s="296"/>
      <c r="G67" s="296"/>
      <c r="H67" s="301"/>
      <c r="I67" s="300"/>
      <c r="J67" s="316"/>
      <c r="K67" s="316"/>
      <c r="L67" s="316"/>
      <c r="M67" s="299"/>
    </row>
    <row r="68" spans="2:13" hidden="1" outlineLevel="1">
      <c r="B68" s="289"/>
      <c r="C68" s="253"/>
      <c r="D68" s="295"/>
      <c r="E68" s="296"/>
      <c r="F68" s="296"/>
      <c r="G68" s="296"/>
      <c r="H68" s="301"/>
      <c r="I68" s="300"/>
      <c r="J68" s="316"/>
      <c r="K68" s="316"/>
      <c r="L68" s="316"/>
      <c r="M68" s="299"/>
    </row>
    <row r="69" spans="2:13" hidden="1" outlineLevel="1">
      <c r="B69" s="289"/>
      <c r="C69" s="253"/>
      <c r="D69" s="295"/>
      <c r="E69" s="296"/>
      <c r="F69" s="296"/>
      <c r="G69" s="296"/>
      <c r="H69" s="301"/>
      <c r="I69" s="300"/>
      <c r="J69" s="316"/>
      <c r="K69" s="316"/>
      <c r="L69" s="316"/>
      <c r="M69" s="299"/>
    </row>
    <row r="70" spans="2:13" hidden="1" outlineLevel="1">
      <c r="B70" s="289"/>
      <c r="C70" s="253"/>
      <c r="D70" s="295"/>
      <c r="E70" s="296"/>
      <c r="F70" s="296"/>
      <c r="G70" s="302"/>
      <c r="H70" s="301"/>
      <c r="I70" s="300"/>
      <c r="J70" s="316"/>
      <c r="K70" s="316"/>
      <c r="L70" s="316"/>
      <c r="M70" s="299"/>
    </row>
    <row r="71" spans="2:13" hidden="1" outlineLevel="1">
      <c r="B71" s="287"/>
      <c r="C71" s="253"/>
      <c r="D71" s="295"/>
      <c r="E71" s="296"/>
      <c r="F71" s="296"/>
      <c r="G71" s="296"/>
      <c r="H71" s="297"/>
      <c r="I71" s="300"/>
      <c r="J71" s="316"/>
      <c r="K71" s="316"/>
      <c r="L71" s="316"/>
      <c r="M71" s="299"/>
    </row>
    <row r="72" spans="2:13" hidden="1" outlineLevel="1">
      <c r="B72" s="287"/>
      <c r="C72" s="253"/>
      <c r="D72" s="295"/>
      <c r="E72" s="296"/>
      <c r="F72" s="296"/>
      <c r="G72" s="296"/>
      <c r="H72" s="297"/>
      <c r="I72" s="300"/>
      <c r="J72" s="316"/>
      <c r="K72" s="316"/>
      <c r="L72" s="316"/>
      <c r="M72" s="299"/>
    </row>
    <row r="73" spans="2:13" hidden="1" outlineLevel="1">
      <c r="B73" s="287"/>
      <c r="C73" s="253"/>
      <c r="D73" s="295"/>
      <c r="E73" s="296"/>
      <c r="F73" s="296"/>
      <c r="G73" s="296"/>
      <c r="H73" s="297"/>
      <c r="I73" s="300"/>
      <c r="J73" s="316"/>
      <c r="K73" s="316"/>
      <c r="L73" s="316"/>
      <c r="M73" s="299"/>
    </row>
    <row r="74" spans="2:13" hidden="1" outlineLevel="1">
      <c r="B74" s="289"/>
      <c r="C74" s="253"/>
      <c r="D74" s="295"/>
      <c r="E74" s="296"/>
      <c r="F74" s="296"/>
      <c r="G74" s="296"/>
      <c r="H74" s="301"/>
      <c r="I74" s="300"/>
      <c r="J74" s="316"/>
      <c r="K74" s="316"/>
      <c r="L74" s="316"/>
      <c r="M74" s="299"/>
    </row>
    <row r="75" spans="2:13" hidden="1" outlineLevel="1">
      <c r="B75" s="289"/>
      <c r="C75" s="253"/>
      <c r="D75" s="295"/>
      <c r="E75" s="296"/>
      <c r="F75" s="296"/>
      <c r="G75" s="296"/>
      <c r="H75" s="301"/>
      <c r="I75" s="300"/>
      <c r="J75" s="316"/>
      <c r="K75" s="316"/>
      <c r="L75" s="316"/>
      <c r="M75" s="299"/>
    </row>
    <row r="76" spans="2:13" hidden="1" outlineLevel="1">
      <c r="B76" s="289"/>
      <c r="C76" s="253"/>
      <c r="D76" s="295"/>
      <c r="E76" s="296"/>
      <c r="F76" s="296"/>
      <c r="G76" s="296"/>
      <c r="H76" s="301"/>
      <c r="I76" s="300"/>
      <c r="J76" s="316"/>
      <c r="K76" s="316"/>
      <c r="L76" s="316"/>
      <c r="M76" s="299"/>
    </row>
    <row r="77" spans="2:13" hidden="1" outlineLevel="1">
      <c r="B77" s="289"/>
      <c r="C77" s="253"/>
      <c r="D77" s="295"/>
      <c r="E77" s="296"/>
      <c r="F77" s="296"/>
      <c r="G77" s="296"/>
      <c r="H77" s="301"/>
      <c r="I77" s="300"/>
      <c r="J77" s="316"/>
      <c r="K77" s="316"/>
      <c r="L77" s="316"/>
      <c r="M77" s="299"/>
    </row>
    <row r="78" spans="2:13" hidden="1" outlineLevel="1">
      <c r="B78" s="289"/>
      <c r="C78" s="253"/>
      <c r="D78" s="295"/>
      <c r="E78" s="296"/>
      <c r="F78" s="296"/>
      <c r="G78" s="296"/>
      <c r="H78" s="301"/>
      <c r="I78" s="300"/>
      <c r="J78" s="316"/>
      <c r="K78" s="316"/>
      <c r="L78" s="316"/>
      <c r="M78" s="299"/>
    </row>
    <row r="79" spans="2:13" hidden="1" outlineLevel="1">
      <c r="B79" s="289"/>
      <c r="C79" s="253"/>
      <c r="D79" s="295"/>
      <c r="E79" s="296"/>
      <c r="F79" s="296"/>
      <c r="G79" s="302"/>
      <c r="H79" s="301"/>
      <c r="I79" s="300"/>
      <c r="J79" s="316"/>
      <c r="K79" s="316"/>
      <c r="L79" s="316"/>
      <c r="M79" s="299"/>
    </row>
    <row r="80" spans="2:13" hidden="1" outlineLevel="1">
      <c r="B80" s="287"/>
      <c r="C80" s="253"/>
      <c r="D80" s="295"/>
      <c r="E80" s="296"/>
      <c r="F80" s="296"/>
      <c r="G80" s="296"/>
      <c r="H80" s="297"/>
      <c r="I80" s="298"/>
      <c r="J80" s="316"/>
      <c r="K80" s="316"/>
      <c r="L80" s="316"/>
      <c r="M80" s="299"/>
    </row>
    <row r="81" spans="2:13" hidden="1" outlineLevel="1">
      <c r="B81" s="287"/>
      <c r="C81" s="253"/>
      <c r="D81" s="295"/>
      <c r="E81" s="296"/>
      <c r="F81" s="296"/>
      <c r="G81" s="296"/>
      <c r="H81" s="297"/>
      <c r="I81" s="298"/>
      <c r="J81" s="316"/>
      <c r="K81" s="316"/>
      <c r="L81" s="316"/>
      <c r="M81" s="299"/>
    </row>
    <row r="82" spans="2:13" hidden="1" outlineLevel="1">
      <c r="B82" s="287"/>
      <c r="C82" s="253"/>
      <c r="D82" s="295"/>
      <c r="E82" s="296"/>
      <c r="F82" s="296"/>
      <c r="G82" s="296"/>
      <c r="H82" s="297"/>
      <c r="I82" s="300"/>
      <c r="J82" s="316"/>
      <c r="K82" s="316"/>
      <c r="L82" s="316"/>
      <c r="M82" s="299"/>
    </row>
    <row r="83" spans="2:13" hidden="1" outlineLevel="1">
      <c r="B83" s="288"/>
      <c r="C83" s="253"/>
      <c r="D83" s="295"/>
      <c r="E83" s="296"/>
      <c r="F83" s="296"/>
      <c r="G83" s="296"/>
      <c r="H83" s="297"/>
      <c r="I83" s="300"/>
      <c r="J83" s="316"/>
      <c r="K83" s="316"/>
      <c r="L83" s="316"/>
      <c r="M83" s="299"/>
    </row>
    <row r="84" spans="2:13" hidden="1" outlineLevel="1">
      <c r="B84" s="287"/>
      <c r="C84" s="253"/>
      <c r="D84" s="295"/>
      <c r="E84" s="296"/>
      <c r="F84" s="296"/>
      <c r="G84" s="296"/>
      <c r="H84" s="297"/>
      <c r="I84" s="300"/>
      <c r="J84" s="316"/>
      <c r="K84" s="316"/>
      <c r="L84" s="316"/>
      <c r="M84" s="299"/>
    </row>
    <row r="85" spans="2:13" hidden="1" outlineLevel="1">
      <c r="B85" s="287"/>
      <c r="C85" s="253"/>
      <c r="D85" s="295"/>
      <c r="E85" s="296"/>
      <c r="F85" s="296"/>
      <c r="G85" s="296"/>
      <c r="H85" s="297"/>
      <c r="I85" s="300"/>
      <c r="J85" s="316"/>
      <c r="K85" s="316"/>
      <c r="L85" s="316"/>
      <c r="M85" s="299"/>
    </row>
    <row r="86" spans="2:13" hidden="1" outlineLevel="1">
      <c r="B86" s="287"/>
      <c r="C86" s="253"/>
      <c r="D86" s="295"/>
      <c r="E86" s="296"/>
      <c r="F86" s="296"/>
      <c r="G86" s="296"/>
      <c r="H86" s="297"/>
      <c r="I86" s="300"/>
      <c r="J86" s="316"/>
      <c r="K86" s="316"/>
      <c r="L86" s="316"/>
      <c r="M86" s="299"/>
    </row>
    <row r="87" spans="2:13" hidden="1" outlineLevel="1">
      <c r="B87" s="289"/>
      <c r="C87" s="253"/>
      <c r="D87" s="295"/>
      <c r="E87" s="296"/>
      <c r="F87" s="296"/>
      <c r="G87" s="296"/>
      <c r="H87" s="301"/>
      <c r="I87" s="300"/>
      <c r="J87" s="316"/>
      <c r="K87" s="316"/>
      <c r="L87" s="316"/>
      <c r="M87" s="299"/>
    </row>
    <row r="88" spans="2:13" hidden="1" outlineLevel="1">
      <c r="B88" s="289"/>
      <c r="C88" s="253"/>
      <c r="D88" s="295"/>
      <c r="E88" s="296"/>
      <c r="F88" s="296"/>
      <c r="G88" s="296"/>
      <c r="H88" s="301"/>
      <c r="I88" s="300"/>
      <c r="J88" s="316"/>
      <c r="K88" s="316"/>
      <c r="L88" s="316"/>
      <c r="M88" s="299"/>
    </row>
    <row r="89" spans="2:13" hidden="1" outlineLevel="1">
      <c r="B89" s="289"/>
      <c r="C89" s="253"/>
      <c r="D89" s="295"/>
      <c r="E89" s="296"/>
      <c r="F89" s="296"/>
      <c r="G89" s="296"/>
      <c r="H89" s="301"/>
      <c r="I89" s="300"/>
      <c r="J89" s="316"/>
      <c r="K89" s="316"/>
      <c r="L89" s="316"/>
      <c r="M89" s="299"/>
    </row>
    <row r="90" spans="2:13" hidden="1" outlineLevel="1">
      <c r="B90" s="289"/>
      <c r="C90" s="253"/>
      <c r="D90" s="295"/>
      <c r="E90" s="296"/>
      <c r="F90" s="296"/>
      <c r="G90" s="296"/>
      <c r="H90" s="301"/>
      <c r="I90" s="300"/>
      <c r="J90" s="316"/>
      <c r="K90" s="316"/>
      <c r="L90" s="316"/>
      <c r="M90" s="299"/>
    </row>
    <row r="91" spans="2:13" hidden="1" outlineLevel="1">
      <c r="B91" s="289"/>
      <c r="C91" s="253"/>
      <c r="D91" s="295"/>
      <c r="E91" s="296"/>
      <c r="F91" s="296"/>
      <c r="G91" s="296"/>
      <c r="H91" s="301"/>
      <c r="I91" s="300"/>
      <c r="J91" s="316"/>
      <c r="K91" s="316"/>
      <c r="L91" s="316"/>
      <c r="M91" s="299"/>
    </row>
    <row r="92" spans="2:13" hidden="1" outlineLevel="1">
      <c r="B92" s="289"/>
      <c r="C92" s="253"/>
      <c r="D92" s="295"/>
      <c r="E92" s="296"/>
      <c r="F92" s="296"/>
      <c r="G92" s="302"/>
      <c r="H92" s="301"/>
      <c r="I92" s="300"/>
      <c r="J92" s="316"/>
      <c r="K92" s="316"/>
      <c r="L92" s="316"/>
      <c r="M92" s="299"/>
    </row>
    <row r="93" spans="2:13" hidden="1" outlineLevel="1">
      <c r="B93" s="287"/>
      <c r="C93" s="253"/>
      <c r="D93" s="295"/>
      <c r="E93" s="296"/>
      <c r="F93" s="296"/>
      <c r="G93" s="296"/>
      <c r="H93" s="297"/>
      <c r="I93" s="300"/>
      <c r="J93" s="316"/>
      <c r="K93" s="316"/>
      <c r="L93" s="316"/>
      <c r="M93" s="299"/>
    </row>
    <row r="94" spans="2:13" hidden="1" outlineLevel="1">
      <c r="B94" s="287"/>
      <c r="C94" s="253"/>
      <c r="D94" s="295"/>
      <c r="E94" s="296"/>
      <c r="F94" s="296"/>
      <c r="G94" s="296"/>
      <c r="H94" s="297"/>
      <c r="I94" s="300"/>
      <c r="J94" s="316"/>
      <c r="K94" s="316"/>
      <c r="L94" s="316"/>
      <c r="M94" s="299"/>
    </row>
    <row r="95" spans="2:13" hidden="1" outlineLevel="1">
      <c r="B95" s="287"/>
      <c r="C95" s="253"/>
      <c r="D95" s="295"/>
      <c r="E95" s="296"/>
      <c r="F95" s="296"/>
      <c r="G95" s="296"/>
      <c r="H95" s="297"/>
      <c r="I95" s="300"/>
      <c r="J95" s="316"/>
      <c r="K95" s="316"/>
      <c r="L95" s="316"/>
      <c r="M95" s="299"/>
    </row>
    <row r="96" spans="2:13" hidden="1" outlineLevel="1">
      <c r="B96" s="289"/>
      <c r="C96" s="253"/>
      <c r="D96" s="295"/>
      <c r="E96" s="296"/>
      <c r="F96" s="296"/>
      <c r="G96" s="296"/>
      <c r="H96" s="301"/>
      <c r="I96" s="300"/>
      <c r="J96" s="316"/>
      <c r="K96" s="316"/>
      <c r="L96" s="316"/>
      <c r="M96" s="299"/>
    </row>
    <row r="97" spans="2:13" hidden="1" outlineLevel="1">
      <c r="B97" s="289"/>
      <c r="C97" s="253"/>
      <c r="D97" s="295"/>
      <c r="E97" s="296"/>
      <c r="F97" s="296"/>
      <c r="G97" s="296"/>
      <c r="H97" s="301"/>
      <c r="I97" s="300"/>
      <c r="J97" s="316"/>
      <c r="K97" s="316"/>
      <c r="L97" s="316"/>
      <c r="M97" s="299"/>
    </row>
    <row r="98" spans="2:13" hidden="1" outlineLevel="1">
      <c r="B98" s="289"/>
      <c r="C98" s="253"/>
      <c r="D98" s="295"/>
      <c r="E98" s="296"/>
      <c r="F98" s="296"/>
      <c r="G98" s="296"/>
      <c r="H98" s="301"/>
      <c r="I98" s="300"/>
      <c r="J98" s="316"/>
      <c r="K98" s="316"/>
      <c r="L98" s="316"/>
      <c r="M98" s="299"/>
    </row>
    <row r="99" spans="2:13" hidden="1" outlineLevel="1">
      <c r="B99" s="289"/>
      <c r="C99" s="253"/>
      <c r="D99" s="295"/>
      <c r="E99" s="296"/>
      <c r="F99" s="296"/>
      <c r="G99" s="296"/>
      <c r="H99" s="301"/>
      <c r="I99" s="300"/>
      <c r="J99" s="316"/>
      <c r="K99" s="316"/>
      <c r="L99" s="316"/>
      <c r="M99" s="299"/>
    </row>
    <row r="100" spans="2:13" hidden="1" outlineLevel="1">
      <c r="B100" s="289"/>
      <c r="C100" s="253"/>
      <c r="D100" s="295"/>
      <c r="E100" s="296"/>
      <c r="F100" s="296"/>
      <c r="G100" s="296"/>
      <c r="H100" s="301"/>
      <c r="I100" s="300"/>
      <c r="J100" s="316"/>
      <c r="K100" s="316"/>
      <c r="L100" s="316"/>
      <c r="M100" s="299"/>
    </row>
    <row r="101" spans="2:13" hidden="1" outlineLevel="1">
      <c r="B101" s="289"/>
      <c r="C101" s="253"/>
      <c r="D101" s="295"/>
      <c r="E101" s="296"/>
      <c r="F101" s="296"/>
      <c r="G101" s="302"/>
      <c r="H101" s="301"/>
      <c r="I101" s="300"/>
      <c r="J101" s="316"/>
      <c r="K101" s="316"/>
      <c r="L101" s="316"/>
      <c r="M101" s="299"/>
    </row>
    <row r="102" spans="2:13" hidden="1" outlineLevel="1">
      <c r="B102" s="287"/>
      <c r="C102" s="253"/>
      <c r="D102" s="295"/>
      <c r="E102" s="296"/>
      <c r="F102" s="296"/>
      <c r="G102" s="296"/>
      <c r="H102" s="297"/>
      <c r="I102" s="298"/>
      <c r="J102" s="316"/>
      <c r="K102" s="316"/>
      <c r="L102" s="316"/>
      <c r="M102" s="299"/>
    </row>
    <row r="103" spans="2:13" hidden="1" outlineLevel="1">
      <c r="B103" s="287"/>
      <c r="C103" s="253"/>
      <c r="D103" s="295"/>
      <c r="E103" s="296"/>
      <c r="F103" s="296"/>
      <c r="G103" s="296"/>
      <c r="H103" s="297"/>
      <c r="I103" s="298"/>
      <c r="J103" s="316"/>
      <c r="K103" s="316"/>
      <c r="L103" s="316"/>
      <c r="M103" s="299"/>
    </row>
    <row r="104" spans="2:13" hidden="1" outlineLevel="1">
      <c r="B104" s="287"/>
      <c r="C104" s="253"/>
      <c r="D104" s="295"/>
      <c r="E104" s="296"/>
      <c r="F104" s="296"/>
      <c r="G104" s="296"/>
      <c r="H104" s="297"/>
      <c r="I104" s="300"/>
      <c r="J104" s="316"/>
      <c r="K104" s="316"/>
      <c r="L104" s="316"/>
      <c r="M104" s="299"/>
    </row>
    <row r="105" spans="2:13" hidden="1" outlineLevel="1">
      <c r="B105" s="288"/>
      <c r="C105" s="253"/>
      <c r="D105" s="295"/>
      <c r="E105" s="296"/>
      <c r="F105" s="296"/>
      <c r="G105" s="296"/>
      <c r="H105" s="297"/>
      <c r="I105" s="300"/>
      <c r="J105" s="316"/>
      <c r="K105" s="316"/>
      <c r="L105" s="316"/>
      <c r="M105" s="299"/>
    </row>
    <row r="106" spans="2:13" hidden="1" outlineLevel="1">
      <c r="B106" s="287"/>
      <c r="C106" s="253"/>
      <c r="D106" s="295"/>
      <c r="E106" s="296"/>
      <c r="F106" s="296"/>
      <c r="G106" s="296"/>
      <c r="H106" s="297"/>
      <c r="I106" s="300"/>
      <c r="J106" s="316"/>
      <c r="K106" s="316"/>
      <c r="L106" s="316"/>
      <c r="M106" s="299"/>
    </row>
    <row r="107" spans="2:13" hidden="1" outlineLevel="1">
      <c r="B107" s="287"/>
      <c r="C107" s="253"/>
      <c r="D107" s="295"/>
      <c r="E107" s="296"/>
      <c r="F107" s="296"/>
      <c r="G107" s="296"/>
      <c r="H107" s="297"/>
      <c r="I107" s="300"/>
      <c r="J107" s="316"/>
      <c r="K107" s="316"/>
      <c r="L107" s="316"/>
      <c r="M107" s="299"/>
    </row>
    <row r="108" spans="2:13" hidden="1" outlineLevel="1">
      <c r="B108" s="287"/>
      <c r="C108" s="253"/>
      <c r="D108" s="295"/>
      <c r="E108" s="296"/>
      <c r="F108" s="296"/>
      <c r="G108" s="296"/>
      <c r="H108" s="297"/>
      <c r="I108" s="300"/>
      <c r="J108" s="316"/>
      <c r="K108" s="316"/>
      <c r="L108" s="316"/>
      <c r="M108" s="299"/>
    </row>
    <row r="109" spans="2:13" hidden="1" outlineLevel="1">
      <c r="B109" s="289"/>
      <c r="C109" s="253"/>
      <c r="D109" s="295"/>
      <c r="E109" s="296"/>
      <c r="F109" s="296"/>
      <c r="G109" s="296"/>
      <c r="H109" s="301"/>
      <c r="I109" s="300"/>
      <c r="J109" s="316"/>
      <c r="K109" s="316"/>
      <c r="L109" s="316"/>
      <c r="M109" s="299"/>
    </row>
    <row r="110" spans="2:13" hidden="1" outlineLevel="1">
      <c r="B110" s="289"/>
      <c r="C110" s="253"/>
      <c r="D110" s="295"/>
      <c r="E110" s="296"/>
      <c r="F110" s="296"/>
      <c r="G110" s="296"/>
      <c r="H110" s="301"/>
      <c r="I110" s="300"/>
      <c r="J110" s="316"/>
      <c r="K110" s="316"/>
      <c r="L110" s="316"/>
      <c r="M110" s="299"/>
    </row>
    <row r="111" spans="2:13" hidden="1" outlineLevel="1">
      <c r="B111" s="289"/>
      <c r="C111" s="253"/>
      <c r="D111" s="295"/>
      <c r="E111" s="296"/>
      <c r="F111" s="296"/>
      <c r="G111" s="296"/>
      <c r="H111" s="301"/>
      <c r="I111" s="300"/>
      <c r="J111" s="316"/>
      <c r="K111" s="316"/>
      <c r="L111" s="316"/>
      <c r="M111" s="299"/>
    </row>
    <row r="112" spans="2:13" hidden="1" outlineLevel="1">
      <c r="B112" s="289"/>
      <c r="C112" s="253"/>
      <c r="D112" s="295"/>
      <c r="E112" s="296"/>
      <c r="F112" s="296"/>
      <c r="G112" s="296"/>
      <c r="H112" s="301"/>
      <c r="I112" s="300"/>
      <c r="J112" s="316"/>
      <c r="K112" s="316"/>
      <c r="L112" s="316"/>
      <c r="M112" s="299"/>
    </row>
    <row r="113" spans="2:13" hidden="1" outlineLevel="1">
      <c r="B113" s="289"/>
      <c r="C113" s="253"/>
      <c r="D113" s="295"/>
      <c r="E113" s="296"/>
      <c r="F113" s="296"/>
      <c r="G113" s="296"/>
      <c r="H113" s="301"/>
      <c r="I113" s="300"/>
      <c r="J113" s="316"/>
      <c r="K113" s="316"/>
      <c r="L113" s="316"/>
      <c r="M113" s="299"/>
    </row>
    <row r="114" spans="2:13" hidden="1" outlineLevel="1">
      <c r="B114" s="289"/>
      <c r="C114" s="253"/>
      <c r="D114" s="295"/>
      <c r="E114" s="296"/>
      <c r="F114" s="296"/>
      <c r="G114" s="302"/>
      <c r="H114" s="301"/>
      <c r="I114" s="300"/>
      <c r="J114" s="316"/>
      <c r="K114" s="316"/>
      <c r="L114" s="316"/>
      <c r="M114" s="299"/>
    </row>
    <row r="115" spans="2:13" ht="15.75" collapsed="1" thickBot="1">
      <c r="B115" s="290"/>
      <c r="C115" s="255"/>
      <c r="D115" s="305"/>
      <c r="E115" s="306"/>
      <c r="F115" s="306"/>
      <c r="G115" s="307"/>
      <c r="H115" s="308"/>
      <c r="I115" s="309"/>
      <c r="J115" s="318"/>
      <c r="K115" s="318"/>
      <c r="L115" s="318"/>
      <c r="M115" s="310"/>
    </row>
    <row r="117" spans="2:13" ht="15.75" thickBot="1">
      <c r="B117" s="92"/>
      <c r="C117" s="256"/>
      <c r="D117" s="92"/>
      <c r="E117" s="92"/>
      <c r="F117" s="92"/>
      <c r="G117" s="92"/>
      <c r="H117" s="92"/>
      <c r="I117" s="72" t="s">
        <v>25</v>
      </c>
      <c r="J117" s="72"/>
      <c r="K117" s="72"/>
      <c r="L117" s="72"/>
      <c r="M117" s="275">
        <f>SUM(M10:M115)</f>
        <v>44182</v>
      </c>
    </row>
    <row r="118" spans="2:13" ht="15.75" thickTop="1"/>
  </sheetData>
  <dataConsolidate/>
  <mergeCells count="2">
    <mergeCell ref="E2:F2"/>
    <mergeCell ref="E4:F4"/>
  </mergeCells>
  <pageMargins left="0.25" right="0.25" top="0.75" bottom="0.75" header="0.3" footer="0.3"/>
  <pageSetup paperSize="9" scale="86"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ED2E525-25B6-42B4-B14B-131F523F34E2}">
          <x14:formula1>
            <xm:f>'Budget &amp; Fin Report'!$B$10:$B$92</xm:f>
          </x14:formula1>
          <xm:sqref>B10:B115</xm:sqref>
        </x14:dataValidation>
        <x14:dataValidation type="list" allowBlank="1" showInputMessage="1" showErrorMessage="1" xr:uid="{7DDBF111-8BCF-4A6C-8766-EDAA2F186D4C}">
          <x14:formula1>
            <xm:f>'Budget &amp; Fin Report'!$AC$9:$AH$9</xm:f>
          </x14:formula1>
          <xm:sqref>D10:D115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1"/>
  <sheetViews>
    <sheetView showGridLines="0" zoomScaleNormal="100" workbookViewId="0">
      <selection activeCell="E10" sqref="E10:E16"/>
    </sheetView>
  </sheetViews>
  <sheetFormatPr defaultRowHeight="15"/>
  <cols>
    <col min="1" max="1" width="8.7109375" style="28"/>
    <col min="2" max="2" width="8" customWidth="1"/>
    <col min="3" max="3" width="15.7109375" style="28" bestFit="1" customWidth="1"/>
    <col min="4" max="4" width="14.140625" bestFit="1" customWidth="1"/>
    <col min="5" max="5" width="13.140625" bestFit="1" customWidth="1"/>
    <col min="6" max="6" width="12.140625" customWidth="1"/>
    <col min="7" max="7" width="13.140625" bestFit="1" customWidth="1"/>
    <col min="8" max="8" width="10" customWidth="1"/>
    <col min="9" max="9" width="13.85546875" bestFit="1" customWidth="1"/>
    <col min="10" max="10" width="12.7109375" customWidth="1"/>
  </cols>
  <sheetData>
    <row r="2" spans="2:8">
      <c r="B2" s="28"/>
      <c r="C2" s="35"/>
      <c r="D2" s="66"/>
      <c r="E2" s="38" t="e">
        <f>'Transaction List - Int Report 1'!#REF!</f>
        <v>#REF!</v>
      </c>
      <c r="F2" s="63" t="e">
        <f>'Transaction List - Int Report 1'!#REF!</f>
        <v>#REF!</v>
      </c>
      <c r="G2" s="67"/>
      <c r="H2" s="2"/>
    </row>
    <row r="3" spans="2:8">
      <c r="B3" s="35"/>
      <c r="C3" s="35"/>
      <c r="D3" s="66"/>
      <c r="E3" s="38" t="e">
        <f>'Transaction List - Int Report 1'!#REF!</f>
        <v>#REF!</v>
      </c>
      <c r="F3" s="63" t="e">
        <f>'Transaction List - Int Report 1'!#REF!</f>
        <v>#REF!</v>
      </c>
      <c r="G3" s="68"/>
      <c r="H3" s="2"/>
    </row>
    <row r="4" spans="2:8">
      <c r="B4" s="35"/>
      <c r="C4" s="37" t="s">
        <v>264</v>
      </c>
      <c r="D4" s="66"/>
      <c r="E4" s="38" t="e">
        <f>'Transaction List - Int Report 1'!#REF!</f>
        <v>#REF!</v>
      </c>
      <c r="F4" s="63" t="e">
        <f>'Transaction List - Int Report 1'!#REF!</f>
        <v>#REF!</v>
      </c>
      <c r="G4" s="68"/>
      <c r="H4" s="2"/>
    </row>
    <row r="5" spans="2:8">
      <c r="B5" s="35"/>
      <c r="C5" s="35"/>
      <c r="D5" s="66"/>
      <c r="E5" s="38" t="e">
        <f>'Transaction List - Int Report 1'!#REF!</f>
        <v>#REF!</v>
      </c>
      <c r="F5" s="63" t="e">
        <f>'Transaction List - Int Report 1'!#REF!</f>
        <v>#REF!</v>
      </c>
      <c r="G5" s="63" t="e">
        <f>'Transaction List - Int Report 1'!#REF!</f>
        <v>#REF!</v>
      </c>
      <c r="H5" s="2"/>
    </row>
    <row r="6" spans="2:8">
      <c r="B6" s="35"/>
      <c r="C6" s="35"/>
      <c r="D6" s="66"/>
      <c r="E6" s="38" t="e">
        <f>'Transaction List - Int Report 1'!#REF!</f>
        <v>#REF!</v>
      </c>
      <c r="F6" s="63" t="e">
        <f>'Transaction List - Int Report 1'!#REF!</f>
        <v>#REF!</v>
      </c>
      <c r="G6" s="63" t="e">
        <f>'Transaction List - Int Report 1'!#REF!</f>
        <v>#REF!</v>
      </c>
      <c r="H6" s="2"/>
    </row>
    <row r="7" spans="2:8" ht="15.75" thickBot="1">
      <c r="B7" s="28"/>
      <c r="D7" s="28"/>
      <c r="E7" s="58"/>
      <c r="F7" s="58"/>
      <c r="G7" s="58"/>
      <c r="H7" s="58"/>
    </row>
    <row r="8" spans="2:8" ht="14.65" customHeight="1">
      <c r="B8" s="75" t="s">
        <v>265</v>
      </c>
      <c r="C8" s="76" t="s">
        <v>46</v>
      </c>
      <c r="D8" s="76" t="s">
        <v>265</v>
      </c>
      <c r="E8" s="362" t="s">
        <v>148</v>
      </c>
      <c r="F8" s="362"/>
      <c r="G8" s="77" t="s">
        <v>149</v>
      </c>
      <c r="H8" s="78" t="s">
        <v>266</v>
      </c>
    </row>
    <row r="9" spans="2:8">
      <c r="B9" s="79" t="s">
        <v>267</v>
      </c>
      <c r="C9" s="59"/>
      <c r="D9" s="59" t="s">
        <v>268</v>
      </c>
      <c r="E9" s="39" t="s">
        <v>269</v>
      </c>
      <c r="F9" s="39" t="s">
        <v>270</v>
      </c>
      <c r="G9" s="71" t="s">
        <v>148</v>
      </c>
      <c r="H9" s="80" t="s">
        <v>271</v>
      </c>
    </row>
    <row r="10" spans="2:8">
      <c r="B10" s="81" t="s">
        <v>272</v>
      </c>
      <c r="C10" s="17" t="s">
        <v>153</v>
      </c>
      <c r="D10" s="69" t="e">
        <f>VLOOKUP(B10,#REF!,9,FALSE)</f>
        <v>#REF!</v>
      </c>
      <c r="E10" s="69">
        <f>SUMIFS('Transaction List - Int Report 1'!M:M,'Transaction List - Int Report 1'!B:B,B10)</f>
        <v>0</v>
      </c>
      <c r="F10" s="69">
        <f>SUMIFS('Transaction List - Int Report 1'!N:N,'Transaction List - Int Report 1'!C:C,C10)</f>
        <v>0</v>
      </c>
      <c r="G10" s="70">
        <f>SUM(E10:F10)</f>
        <v>0</v>
      </c>
      <c r="H10" s="82" t="e">
        <f t="shared" ref="H10:H16" si="0">G10/D10</f>
        <v>#REF!</v>
      </c>
    </row>
    <row r="11" spans="2:8">
      <c r="B11" s="81" t="s">
        <v>273</v>
      </c>
      <c r="C11" s="17" t="s">
        <v>156</v>
      </c>
      <c r="D11" s="69" t="e">
        <f>VLOOKUP(B11,#REF!,9,FALSE)</f>
        <v>#REF!</v>
      </c>
      <c r="E11" s="69">
        <f>SUMIFS('Transaction List - Int Report 1'!M:M,'Transaction List - Int Report 1'!B:B,B11)</f>
        <v>0</v>
      </c>
      <c r="F11" s="69">
        <f>SUMIFS('Transaction List - Int Report 1'!N:N,'Transaction List - Int Report 1'!C:C,C11)</f>
        <v>0</v>
      </c>
      <c r="G11" s="70">
        <f t="shared" ref="G11:G18" si="1">SUM(E11:F11)</f>
        <v>0</v>
      </c>
      <c r="H11" s="83" t="e">
        <f t="shared" si="0"/>
        <v>#REF!</v>
      </c>
    </row>
    <row r="12" spans="2:8">
      <c r="B12" s="81" t="s">
        <v>274</v>
      </c>
      <c r="C12" s="17" t="s">
        <v>159</v>
      </c>
      <c r="D12" s="69" t="e">
        <f>VLOOKUP(B12,#REF!,9,FALSE)</f>
        <v>#REF!</v>
      </c>
      <c r="E12" s="69">
        <f>SUMIFS('Transaction List - Int Report 1'!M:M,'Transaction List - Int Report 1'!B:B,B12)</f>
        <v>0</v>
      </c>
      <c r="F12" s="69">
        <f>SUMIFS('Transaction List - Int Report 1'!N:N,'Transaction List - Int Report 1'!C:C,C12)</f>
        <v>0</v>
      </c>
      <c r="G12" s="70">
        <f t="shared" si="1"/>
        <v>0</v>
      </c>
      <c r="H12" s="83" t="e">
        <f t="shared" si="0"/>
        <v>#REF!</v>
      </c>
    </row>
    <row r="13" spans="2:8">
      <c r="B13" s="81" t="s">
        <v>275</v>
      </c>
      <c r="C13" s="1"/>
      <c r="D13" s="69" t="e">
        <f>VLOOKUP(B13,#REF!,9,FALSE)</f>
        <v>#REF!</v>
      </c>
      <c r="E13" s="69">
        <f>SUMIFS('Transaction List - Int Report 1'!M:M,'Transaction List - Int Report 1'!B:B,B13)</f>
        <v>0</v>
      </c>
      <c r="F13" s="69">
        <f>SUMIFS('Transaction List - Int Report 1'!N:N,'Transaction List - Int Report 1'!C:C,C13)</f>
        <v>0</v>
      </c>
      <c r="G13" s="70">
        <f t="shared" si="1"/>
        <v>0</v>
      </c>
      <c r="H13" s="83" t="e">
        <f t="shared" si="0"/>
        <v>#REF!</v>
      </c>
    </row>
    <row r="14" spans="2:8">
      <c r="B14" s="81" t="s">
        <v>276</v>
      </c>
      <c r="C14" s="1"/>
      <c r="D14" s="69" t="e">
        <f>VLOOKUP(B14,#REF!,9,FALSE)</f>
        <v>#REF!</v>
      </c>
      <c r="E14" s="69">
        <f>SUMIFS('Transaction List - Int Report 1'!M:M,'Transaction List - Int Report 1'!B:B,B14)</f>
        <v>0</v>
      </c>
      <c r="F14" s="69">
        <f>SUMIFS('Transaction List - Int Report 1'!N:N,'Transaction List - Int Report 1'!C:C,C14)</f>
        <v>0</v>
      </c>
      <c r="G14" s="70">
        <f t="shared" si="1"/>
        <v>0</v>
      </c>
      <c r="H14" s="83" t="e">
        <f t="shared" si="0"/>
        <v>#REF!</v>
      </c>
    </row>
    <row r="15" spans="2:8">
      <c r="B15" s="81" t="s">
        <v>277</v>
      </c>
      <c r="C15" s="1"/>
      <c r="D15" s="69" t="e">
        <f>VLOOKUP(B15,#REF!,9,FALSE)</f>
        <v>#REF!</v>
      </c>
      <c r="E15" s="69">
        <f>SUMIFS('Transaction List - Int Report 1'!M:M,'Transaction List - Int Report 1'!B:B,B15)</f>
        <v>0</v>
      </c>
      <c r="F15" s="69">
        <f>SUMIFS('Transaction List - Int Report 1'!N:N,'Transaction List - Int Report 1'!C:C,C15)</f>
        <v>0</v>
      </c>
      <c r="G15" s="70">
        <f t="shared" si="1"/>
        <v>0</v>
      </c>
      <c r="H15" s="83" t="e">
        <f t="shared" si="0"/>
        <v>#REF!</v>
      </c>
    </row>
    <row r="16" spans="2:8">
      <c r="B16" s="81" t="s">
        <v>278</v>
      </c>
      <c r="C16" s="1"/>
      <c r="D16" s="69" t="e">
        <f>VLOOKUP(B16,#REF!,9,FALSE)</f>
        <v>#REF!</v>
      </c>
      <c r="E16" s="69">
        <f>SUMIFS('Transaction List - Int Report 1'!M:M,'Transaction List - Int Report 1'!B:B,B16)</f>
        <v>0</v>
      </c>
      <c r="F16" s="69">
        <f>SUMIFS('Transaction List - Int Report 1'!N:N,'Transaction List - Int Report 1'!C:C,C16)</f>
        <v>0</v>
      </c>
      <c r="G16" s="70">
        <f t="shared" si="1"/>
        <v>0</v>
      </c>
      <c r="H16" s="83" t="e">
        <f t="shared" si="0"/>
        <v>#REF!</v>
      </c>
    </row>
    <row r="17" spans="2:8">
      <c r="B17" s="84">
        <v>1.1000000000000001</v>
      </c>
      <c r="C17" s="41"/>
      <c r="D17" s="69"/>
      <c r="E17" s="69">
        <f>SUMIFS('Transaction List - Int Report 1'!M:M,'Transaction List - Int Report 1'!B:B,B17)</f>
        <v>0</v>
      </c>
      <c r="F17" s="69">
        <f>SUMIFS('Transaction List - Int Report 1'!N:N,'Transaction List - Int Report 1'!C:C,C17)</f>
        <v>0</v>
      </c>
      <c r="G17" s="70">
        <f t="shared" si="1"/>
        <v>0</v>
      </c>
      <c r="H17" s="83"/>
    </row>
    <row r="18" spans="2:8" ht="15.75" thickBot="1">
      <c r="B18" s="85">
        <v>1.1000000000000001</v>
      </c>
      <c r="C18" s="86"/>
      <c r="D18" s="87"/>
      <c r="E18" s="87">
        <f>SUMIFS('Transaction List - Int Report 1'!M:M,'Transaction List - Int Report 1'!B:B,B18)</f>
        <v>0</v>
      </c>
      <c r="F18" s="87">
        <f>SUMIFS('Transaction List - Int Report 1'!N:N,'Transaction List - Int Report 1'!C:C,C18)</f>
        <v>0</v>
      </c>
      <c r="G18" s="88">
        <f t="shared" si="1"/>
        <v>0</v>
      </c>
      <c r="H18" s="89"/>
    </row>
    <row r="19" spans="2:8" s="40" customFormat="1" ht="15.75" thickBot="1">
      <c r="B19" s="72" t="s">
        <v>25</v>
      </c>
      <c r="C19" s="72"/>
      <c r="D19" s="73" t="e">
        <f>SUM(D10:D18)</f>
        <v>#REF!</v>
      </c>
      <c r="E19" s="73">
        <f t="shared" ref="E19" si="2">SUM(E10:E18)</f>
        <v>0</v>
      </c>
      <c r="F19" s="73"/>
      <c r="G19" s="73">
        <f>SUM(G10:G18)</f>
        <v>0</v>
      </c>
      <c r="H19" s="74" t="e">
        <f>G19/D19</f>
        <v>#REF!</v>
      </c>
    </row>
    <row r="20" spans="2:8" ht="15.75" thickTop="1">
      <c r="B20" s="28"/>
      <c r="D20" s="28"/>
      <c r="E20" s="28"/>
      <c r="F20" s="28"/>
      <c r="G20" s="28"/>
      <c r="H20" s="28"/>
    </row>
    <row r="21" spans="2:8">
      <c r="B21" s="28"/>
      <c r="D21" s="28"/>
      <c r="E21" s="28"/>
      <c r="F21" s="28"/>
      <c r="G21" s="28"/>
      <c r="H21" s="28"/>
    </row>
    <row r="22" spans="2:8">
      <c r="B22" s="28"/>
      <c r="D22" s="28"/>
      <c r="E22" s="28"/>
      <c r="F22" s="28"/>
      <c r="G22" s="28"/>
      <c r="H22" s="28"/>
    </row>
    <row r="23" spans="2:8">
      <c r="B23" s="28"/>
      <c r="D23" s="28"/>
      <c r="E23" s="28"/>
      <c r="F23" s="28"/>
      <c r="G23" s="28"/>
      <c r="H23" s="28"/>
    </row>
    <row r="24" spans="2:8">
      <c r="B24" s="28"/>
      <c r="D24" s="28"/>
      <c r="E24" s="28"/>
      <c r="F24" s="28"/>
      <c r="G24" s="28"/>
      <c r="H24" s="28"/>
    </row>
    <row r="25" spans="2:8">
      <c r="B25" s="28"/>
      <c r="D25" s="28"/>
      <c r="E25" s="28"/>
      <c r="F25" s="28"/>
      <c r="G25" s="28"/>
      <c r="H25" s="28"/>
    </row>
    <row r="26" spans="2:8">
      <c r="B26" s="28"/>
      <c r="D26" s="28"/>
      <c r="E26" s="28"/>
      <c r="F26" s="28"/>
      <c r="G26" s="28"/>
      <c r="H26" s="28"/>
    </row>
    <row r="27" spans="2:8">
      <c r="B27" s="28"/>
      <c r="D27" s="28"/>
      <c r="E27" s="28"/>
      <c r="F27" s="28"/>
      <c r="G27" s="28"/>
      <c r="H27" s="28"/>
    </row>
    <row r="28" spans="2:8">
      <c r="B28" s="28"/>
      <c r="D28" s="28"/>
      <c r="E28" s="28"/>
      <c r="F28" s="28"/>
      <c r="G28" s="28"/>
      <c r="H28" s="28"/>
    </row>
    <row r="29" spans="2:8">
      <c r="B29" s="28"/>
      <c r="D29" s="28"/>
      <c r="E29" s="28"/>
      <c r="F29" s="28"/>
      <c r="G29" s="28"/>
      <c r="H29" s="28"/>
    </row>
    <row r="30" spans="2:8">
      <c r="B30" s="28"/>
      <c r="D30" s="28"/>
      <c r="E30" s="28"/>
      <c r="F30" s="28"/>
      <c r="G30" s="28"/>
      <c r="H30" s="28"/>
    </row>
    <row r="31" spans="2:8">
      <c r="B31" s="28"/>
      <c r="D31" s="28"/>
      <c r="E31" s="28"/>
      <c r="F31" s="28"/>
      <c r="G31" s="28"/>
      <c r="H31" s="28"/>
    </row>
    <row r="32" spans="2:8">
      <c r="B32" s="28"/>
      <c r="D32" s="28"/>
      <c r="E32" s="28"/>
      <c r="F32" s="28"/>
      <c r="G32" s="28"/>
      <c r="H32" s="28"/>
    </row>
    <row r="33" spans="8:8">
      <c r="H33" s="28"/>
    </row>
    <row r="34" spans="8:8">
      <c r="H34" s="28"/>
    </row>
    <row r="35" spans="8:8">
      <c r="H35" s="28"/>
    </row>
    <row r="36" spans="8:8">
      <c r="H36" s="28"/>
    </row>
    <row r="37" spans="8:8">
      <c r="H37" s="28"/>
    </row>
    <row r="38" spans="8:8">
      <c r="H38" s="28"/>
    </row>
    <row r="39" spans="8:8">
      <c r="H39" s="28"/>
    </row>
    <row r="40" spans="8:8">
      <c r="H40" s="28"/>
    </row>
    <row r="41" spans="8:8">
      <c r="H41" s="28"/>
    </row>
    <row r="42" spans="8:8">
      <c r="H42" s="28"/>
    </row>
    <row r="43" spans="8:8">
      <c r="H43" s="28"/>
    </row>
    <row r="44" spans="8:8">
      <c r="H44" s="28"/>
    </row>
    <row r="45" spans="8:8">
      <c r="H45" s="28"/>
    </row>
    <row r="46" spans="8:8">
      <c r="H46" s="28"/>
    </row>
    <row r="47" spans="8:8">
      <c r="H47" s="28"/>
    </row>
    <row r="48" spans="8:8">
      <c r="H48" s="28"/>
    </row>
    <row r="49" spans="8:8">
      <c r="H49" s="28"/>
    </row>
    <row r="50" spans="8:8">
      <c r="H50" s="28"/>
    </row>
    <row r="51" spans="8:8">
      <c r="H51" s="28"/>
    </row>
    <row r="52" spans="8:8">
      <c r="H52" s="28"/>
    </row>
    <row r="53" spans="8:8">
      <c r="H53" s="28"/>
    </row>
    <row r="54" spans="8:8">
      <c r="H54" s="28"/>
    </row>
    <row r="55" spans="8:8">
      <c r="H55" s="28"/>
    </row>
    <row r="56" spans="8:8">
      <c r="H56" s="28"/>
    </row>
    <row r="57" spans="8:8">
      <c r="H57" s="28"/>
    </row>
    <row r="58" spans="8:8">
      <c r="H58" s="28"/>
    </row>
    <row r="59" spans="8:8">
      <c r="H59" s="28"/>
    </row>
    <row r="60" spans="8:8">
      <c r="H60" s="28"/>
    </row>
    <row r="61" spans="8:8">
      <c r="H61" s="28"/>
    </row>
  </sheetData>
  <mergeCells count="1">
    <mergeCell ref="E8:F8"/>
  </mergeCells>
  <pageMargins left="0.25" right="0.25" top="0.75" bottom="0.75" header="0.3" footer="0.3"/>
  <pageSetup paperSize="9" scale="8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B6F46-AD7F-434C-9918-455C2BCEF555}">
  <dimension ref="A2:C4"/>
  <sheetViews>
    <sheetView workbookViewId="0">
      <selection activeCell="C3" sqref="C3"/>
    </sheetView>
  </sheetViews>
  <sheetFormatPr defaultRowHeight="15"/>
  <cols>
    <col min="2" max="2" width="12.28515625" bestFit="1" customWidth="1"/>
  </cols>
  <sheetData>
    <row r="2" spans="1:3">
      <c r="A2" s="28" t="s">
        <v>279</v>
      </c>
      <c r="B2" s="28" t="s">
        <v>280</v>
      </c>
      <c r="C2" s="28" t="s">
        <v>91</v>
      </c>
    </row>
    <row r="3" spans="1:3">
      <c r="A3" s="28" t="s">
        <v>281</v>
      </c>
      <c r="B3" s="28" t="s">
        <v>154</v>
      </c>
      <c r="C3" s="28"/>
    </row>
    <row r="4" spans="1:3">
      <c r="A4" s="28" t="s">
        <v>282</v>
      </c>
      <c r="B4" s="28" t="s">
        <v>157</v>
      </c>
      <c r="C4" s="2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E826EF74DFC7498ED5655FE20107FF" ma:contentTypeVersion="11" ma:contentTypeDescription="Create a new document." ma:contentTypeScope="" ma:versionID="b776fa84b75df2cb40fd58e22238ca71">
  <xsd:schema xmlns:xsd="http://www.w3.org/2001/XMLSchema" xmlns:xs="http://www.w3.org/2001/XMLSchema" xmlns:p="http://schemas.microsoft.com/office/2006/metadata/properties" xmlns:ns2="8a52112f-c43c-4c96-b090-3c30fd7e5dfd" xmlns:ns3="205d8bf6-4fbf-42be-ace2-eee4fed139dc" targetNamespace="http://schemas.microsoft.com/office/2006/metadata/properties" ma:root="true" ma:fieldsID="fabea44509db4b15c0a80a87a0205fd7" ns2:_="" ns3:_="">
    <xsd:import namespace="8a52112f-c43c-4c96-b090-3c30fd7e5dfd"/>
    <xsd:import namespace="205d8bf6-4fbf-42be-ace2-eee4fed139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52112f-c43c-4c96-b090-3c30fd7e5d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5d8bf6-4fbf-42be-ace2-eee4fed139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9B780D-3D61-4E00-BFC4-2525FB6312B2}"/>
</file>

<file path=customXml/itemProps2.xml><?xml version="1.0" encoding="utf-8"?>
<ds:datastoreItem xmlns:ds="http://schemas.openxmlformats.org/officeDocument/2006/customXml" ds:itemID="{51E90E1A-59CB-4C8D-AF10-80F63A3E6219}"/>
</file>

<file path=customXml/itemProps3.xml><?xml version="1.0" encoding="utf-8"?>
<ds:datastoreItem xmlns:ds="http://schemas.openxmlformats.org/officeDocument/2006/customXml" ds:itemID="{8AB31F6F-DF41-40F8-AE9A-1CD57666F6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2021-03-22T14:14:28Z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59aa38-f392-4105-be92-628035578272_Enabled">
    <vt:lpwstr>true</vt:lpwstr>
  </property>
  <property fmtid="{D5CDD505-2E9C-101B-9397-08002B2CF9AE}" pid="3" name="MSIP_Label_2059aa38-f392-4105-be92-628035578272_SetDate">
    <vt:lpwstr>2021-03-18T12:51:20Z</vt:lpwstr>
  </property>
  <property fmtid="{D5CDD505-2E9C-101B-9397-08002B2CF9AE}" pid="4" name="MSIP_Label_2059aa38-f392-4105-be92-628035578272_Method">
    <vt:lpwstr>Standard</vt:lpwstr>
  </property>
  <property fmtid="{D5CDD505-2E9C-101B-9397-08002B2CF9AE}" pid="5" name="MSIP_Label_2059aa38-f392-4105-be92-628035578272_Name">
    <vt:lpwstr>IOMLb0020IN123173</vt:lpwstr>
  </property>
  <property fmtid="{D5CDD505-2E9C-101B-9397-08002B2CF9AE}" pid="6" name="MSIP_Label_2059aa38-f392-4105-be92-628035578272_SiteId">
    <vt:lpwstr>1588262d-23fb-43b4-bd6e-bce49c8e6186</vt:lpwstr>
  </property>
  <property fmtid="{D5CDD505-2E9C-101B-9397-08002B2CF9AE}" pid="7" name="MSIP_Label_2059aa38-f392-4105-be92-628035578272_ActionId">
    <vt:lpwstr>38c9dcf5-908c-41c7-8b3e-50fc03f0a6ec</vt:lpwstr>
  </property>
  <property fmtid="{D5CDD505-2E9C-101B-9397-08002B2CF9AE}" pid="8" name="MSIP_Label_2059aa38-f392-4105-be92-628035578272_ContentBits">
    <vt:lpwstr>0</vt:lpwstr>
  </property>
  <property fmtid="{D5CDD505-2E9C-101B-9397-08002B2CF9AE}" pid="9" name="ContentTypeId">
    <vt:lpwstr>0x010100FCE826EF74DFC7498ED5655FE20107FF</vt:lpwstr>
  </property>
  <property fmtid="{D5CDD505-2E9C-101B-9397-08002B2CF9AE}" pid="10" name="Order">
    <vt:r8>272200</vt:r8>
  </property>
  <property fmtid="{D5CDD505-2E9C-101B-9397-08002B2CF9AE}" pid="11" name="xd_Signature">
    <vt:bool>false</vt:bool>
  </property>
  <property fmtid="{D5CDD505-2E9C-101B-9397-08002B2CF9AE}" pid="12" name="xd_ProgID">
    <vt:lpwstr/>
  </property>
  <property fmtid="{D5CDD505-2E9C-101B-9397-08002B2CF9AE}" pid="13" name="_ExtendedDescription">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ies>
</file>