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xr:revisionPtr revIDLastSave="0" documentId="8_{565A0208-6A48-4C8C-AC0C-D8A2927A0CC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fournitures" sheetId="7" r:id="rId1"/>
    <sheet name="Travaux" sheetId="14" r:id="rId2"/>
    <sheet name="Prest. Intell." sheetId="3" r:id="rId3"/>
  </sheets>
  <calcPr calcId="191029"/>
</workbook>
</file>

<file path=xl/calcChain.xml><?xml version="1.0" encoding="utf-8"?>
<calcChain xmlns="http://schemas.openxmlformats.org/spreadsheetml/2006/main">
  <c r="Z19" i="14" l="1"/>
  <c r="O19" i="14"/>
  <c r="L19" i="14"/>
  <c r="Z15" i="14"/>
  <c r="V15" i="14"/>
  <c r="M15" i="14"/>
  <c r="L15" i="14"/>
  <c r="AF15" i="3"/>
  <c r="AE15" i="3"/>
  <c r="AD15" i="3"/>
  <c r="AC15" i="3"/>
  <c r="X15" i="3"/>
  <c r="S15" i="3"/>
  <c r="R15" i="3"/>
  <c r="Q15" i="3"/>
  <c r="P15" i="3"/>
  <c r="O15" i="3"/>
  <c r="N15" i="3"/>
  <c r="M15" i="3"/>
  <c r="L15" i="3"/>
  <c r="Z20" i="7"/>
  <c r="O20" i="7"/>
  <c r="L20" i="7"/>
  <c r="W18" i="7"/>
  <c r="U18" i="7"/>
  <c r="R18" i="7"/>
  <c r="Z16" i="7"/>
  <c r="X16" i="7"/>
  <c r="W16" i="7"/>
  <c r="U16" i="7"/>
  <c r="R16" i="7"/>
  <c r="T15" i="3" l="1"/>
  <c r="U15" i="3" s="1"/>
  <c r="V15" i="3" s="1"/>
  <c r="W15" i="3" s="1"/>
  <c r="Z15" i="3" s="1"/>
  <c r="AA15" i="3" s="1"/>
  <c r="AB15" i="3" s="1"/>
  <c r="M19" i="14" l="1"/>
  <c r="N19" i="14" s="1"/>
  <c r="P19" i="14" s="1"/>
  <c r="Q19" i="14" s="1"/>
  <c r="R19" i="14" s="1"/>
  <c r="S19" i="14" s="1"/>
  <c r="U19" i="14" s="1"/>
  <c r="V19" i="14" s="1"/>
  <c r="W19" i="14" s="1"/>
  <c r="X19" i="14" s="1"/>
  <c r="N15" i="14"/>
  <c r="L18" i="7"/>
  <c r="L16" i="7"/>
  <c r="M18" i="7"/>
  <c r="N18" i="7" s="1"/>
  <c r="O18" i="7" s="1"/>
  <c r="P18" i="7" s="1"/>
  <c r="Q18" i="7" s="1"/>
  <c r="S18" i="7" s="1"/>
  <c r="V18" i="7" s="1"/>
  <c r="M20" i="7"/>
  <c r="N20" i="7" s="1"/>
  <c r="P20" i="7" s="1"/>
  <c r="Q20" i="7" s="1"/>
  <c r="R20" i="7" s="1"/>
  <c r="S20" i="7" s="1"/>
  <c r="U20" i="7" s="1"/>
  <c r="V20" i="7" s="1"/>
  <c r="W20" i="7" s="1"/>
  <c r="X20" i="7" s="1"/>
  <c r="Y20" i="7" s="1"/>
  <c r="D32" i="7"/>
  <c r="C22" i="7"/>
  <c r="C24" i="7" s="1"/>
  <c r="C26" i="7" s="1"/>
  <c r="C28" i="7" s="1"/>
  <c r="C30" i="7" s="1"/>
  <c r="O15" i="14" l="1"/>
  <c r="P15" i="14" s="1"/>
  <c r="Q15" i="14" s="1"/>
  <c r="R15" i="14" s="1"/>
  <c r="S15" i="14" s="1"/>
  <c r="U15" i="14" s="1"/>
  <c r="W15" i="14" s="1"/>
  <c r="X15" i="14" s="1"/>
  <c r="X18" i="7"/>
  <c r="Y18" i="7" s="1"/>
  <c r="Z18" i="7" s="1"/>
  <c r="D21" i="14"/>
  <c r="D19" i="3" l="1"/>
  <c r="M16" i="7"/>
  <c r="N16" i="7" l="1"/>
  <c r="O16" i="7" s="1"/>
  <c r="P16" i="7" s="1"/>
  <c r="Q16" i="7" s="1"/>
  <c r="S16" i="7" s="1"/>
  <c r="V16" i="7" s="1"/>
  <c r="Y16" i="7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L1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En attente d'ANO des PTF</t>
        </r>
      </text>
    </comment>
    <comment ref="L20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En attente d'ANO des PTF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L16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ANO sur la sur la Demande de dérogation: 06/03/2023</t>
        </r>
      </text>
    </comment>
  </commentList>
</comments>
</file>

<file path=xl/sharedStrings.xml><?xml version="1.0" encoding="utf-8"?>
<sst xmlns="http://schemas.openxmlformats.org/spreadsheetml/2006/main" count="319" uniqueCount="178">
  <si>
    <t>IDENTIFICATION DU PROJET/MARCHE</t>
  </si>
  <si>
    <t>Coût Total</t>
  </si>
  <si>
    <t>Date début travaux</t>
  </si>
  <si>
    <t>Code Budget</t>
  </si>
  <si>
    <t>Méthodes de paasation</t>
  </si>
  <si>
    <t xml:space="preserve">N° Appel d'Offres </t>
  </si>
  <si>
    <t xml:space="preserve">Publication  AAO   </t>
  </si>
  <si>
    <t xml:space="preserve">N° AMI </t>
  </si>
  <si>
    <t>Date début Prestations</t>
  </si>
  <si>
    <t>Date limite dépôt Offres</t>
  </si>
  <si>
    <t>Intitulé du Projet/Marché</t>
  </si>
  <si>
    <t>IDENTIFICATION DU PROJET / MARCHE</t>
  </si>
  <si>
    <t>Prévisions</t>
  </si>
  <si>
    <t>Réalisations</t>
  </si>
  <si>
    <t xml:space="preserve"> Prévisions et Réalisations</t>
  </si>
  <si>
    <t>Autorité contractante :</t>
  </si>
  <si>
    <t>Exercice budgétaire:</t>
  </si>
  <si>
    <t>Ordonnateur:</t>
  </si>
  <si>
    <t>Autorité approbatrice:</t>
  </si>
  <si>
    <t>JMP : Journal des Marchés Publics</t>
  </si>
  <si>
    <t>DAO : Dossier d’Appel d’Offres</t>
  </si>
  <si>
    <t>DP : Demande de Proposition</t>
  </si>
  <si>
    <t xml:space="preserve">ANO : Avis de Non Objection </t>
  </si>
  <si>
    <t>Type de Financement</t>
  </si>
  <si>
    <t>Montant du Contrat en GNF</t>
  </si>
  <si>
    <t>Montant Budget GNF</t>
  </si>
  <si>
    <t>Date fin travaux</t>
  </si>
  <si>
    <t>Montant budget GNF</t>
  </si>
  <si>
    <t>Date de fin des prestations</t>
  </si>
  <si>
    <t>Enregistrement /Immatriculation du marché</t>
  </si>
  <si>
    <t>Ouverture /Evaluation des offres</t>
  </si>
  <si>
    <t>Préparation TDR et DP</t>
  </si>
  <si>
    <t xml:space="preserve">Ouverture /Evaluation des MI </t>
  </si>
  <si>
    <t>Ouverture /Evaluation des propositions techniques</t>
  </si>
  <si>
    <t>Envoi DP aux candidats de la liste restreinte</t>
  </si>
  <si>
    <t>Ouverture /Evaluation des propositions financières</t>
  </si>
  <si>
    <t>Publication attribution      /Notification provisoire</t>
  </si>
  <si>
    <t>Notification du marché approuvé</t>
  </si>
  <si>
    <t xml:space="preserve"> Négociation et mise en forme du contrat</t>
  </si>
  <si>
    <t>Liste des Signes et Abréviations</t>
  </si>
  <si>
    <t>AOO</t>
  </si>
  <si>
    <t>ANO sur DAO</t>
  </si>
  <si>
    <t>ANO sur Rap. d'Evaluation</t>
  </si>
  <si>
    <t>TDR : Termes de référence</t>
  </si>
  <si>
    <t>ANO sur rapport Prop. Techn.</t>
  </si>
  <si>
    <t>ANO sur le contrat négocié</t>
  </si>
  <si>
    <t>Signatures du marché</t>
  </si>
  <si>
    <t>PHASE 1 : PROCEDURE D'APPEL D'OFFRES</t>
  </si>
  <si>
    <t>PHASE 2 : EVALUATION DES OFFRES</t>
  </si>
  <si>
    <t>PHASE 3: CONCLUSION ET NOTIFICATION DU MARCHE</t>
  </si>
  <si>
    <t>PHASE 4 : EXECUTION DU MARCHE</t>
  </si>
  <si>
    <t>Numéro</t>
  </si>
  <si>
    <t>Imputation</t>
  </si>
  <si>
    <t>Méthodes de passation</t>
  </si>
  <si>
    <t>Elaboration du DAO</t>
  </si>
  <si>
    <t>ANO  sur DAO</t>
  </si>
  <si>
    <t>Publication  Avis de Marché</t>
  </si>
  <si>
    <t>ANO  sur Rap. d'Evaluation</t>
  </si>
  <si>
    <t>Publication attribution/ Notification provisoire</t>
  </si>
  <si>
    <t>Mise en forme du projet de contrat</t>
  </si>
  <si>
    <t>ANO  sur le projet de contrat</t>
  </si>
  <si>
    <t>Signature du marché</t>
  </si>
  <si>
    <t xml:space="preserve">Approbation du Contrat </t>
  </si>
  <si>
    <t xml:space="preserve">Date début </t>
  </si>
  <si>
    <t xml:space="preserve">Date fin </t>
  </si>
  <si>
    <t>MARCHES DE FOURNITURES SANS PREQUALIFICATIONS</t>
  </si>
  <si>
    <t>PHASE 1 : PROCEDURE DE PRESELECTION</t>
  </si>
  <si>
    <t>PHASE 2 : PROCEDURE DE SELECTION</t>
  </si>
  <si>
    <t>PHASE 3 : CONCLUSION ET NOTIFICATION DU MARCHE</t>
  </si>
  <si>
    <t>ANO  sur TDR</t>
  </si>
  <si>
    <t>Publication Avis à Manifestation d'Interet (MI)</t>
  </si>
  <si>
    <t>ANO sur DP</t>
  </si>
  <si>
    <t xml:space="preserve">Date limite de dépôt des propositions </t>
  </si>
  <si>
    <t>ANO  sur rapport combinée PT/PF</t>
  </si>
  <si>
    <t>ANO sur Contrat</t>
  </si>
  <si>
    <t>Approbation du projet de contrat</t>
  </si>
  <si>
    <t>30 ou 45 j</t>
  </si>
  <si>
    <t>3 à 5</t>
  </si>
  <si>
    <t>ED</t>
  </si>
  <si>
    <t xml:space="preserve">MARCHES DE PRESTATIONS INTELLECTUELLES AVEC REVUE PREALABLE DE LA DNCMP </t>
  </si>
  <si>
    <t>MARCHES DE TRAVAUX SANS PREQUALIFICATIONS</t>
  </si>
  <si>
    <t>Finalisation/ élaboration du DAO</t>
  </si>
  <si>
    <t>Date limite dépôt Offres/ ouverture des plis</t>
  </si>
  <si>
    <t>30 ou 45</t>
  </si>
  <si>
    <t>ANO sur le projet de contrat</t>
  </si>
  <si>
    <t>Approbation du Contrat</t>
  </si>
  <si>
    <t>3 ou 5</t>
  </si>
  <si>
    <t xml:space="preserve">Ministère de l'Enseignement Pré-Universitaire et de l'Alphabétisation </t>
  </si>
  <si>
    <t>Le Ministre de l'Enseignement Pré-Universitaire et de l'Alphabétisation</t>
  </si>
  <si>
    <t>Journaux  de publication  de référence et site Internet:</t>
  </si>
  <si>
    <t>JAO, Horoya, Régional info/Guinée et  www.armpguinee.org.</t>
  </si>
  <si>
    <t>PTF-BAS/FCE</t>
  </si>
  <si>
    <t>AC</t>
  </si>
  <si>
    <t>Mode de Passation</t>
  </si>
  <si>
    <t>PTF : Partenaire Technique et Financier</t>
  </si>
  <si>
    <t>Appel d'Offres Ouvert</t>
  </si>
  <si>
    <t>AOR</t>
  </si>
  <si>
    <t>Appel d'Offres Restreint</t>
  </si>
  <si>
    <t>Code marché</t>
  </si>
  <si>
    <t>Nature de Marché</t>
  </si>
  <si>
    <t>AOP</t>
  </si>
  <si>
    <t>Appel d'offres Prrecedé de préqualification</t>
  </si>
  <si>
    <t>Fournitures</t>
  </si>
  <si>
    <t>BND</t>
  </si>
  <si>
    <t>Budget National et Autres Financements Intérieurs</t>
  </si>
  <si>
    <t>AO2E</t>
  </si>
  <si>
    <t>Appel d'offres en Deux Etapes</t>
  </si>
  <si>
    <t>Travaux</t>
  </si>
  <si>
    <t>FINEX</t>
  </si>
  <si>
    <t>Financement Extérieur</t>
  </si>
  <si>
    <t>AOC</t>
  </si>
  <si>
    <t>Appel d'offres avec Concours</t>
  </si>
  <si>
    <t>Prestations intellectuelles</t>
  </si>
  <si>
    <t>CONJOINT</t>
  </si>
  <si>
    <t>Financement Conjoint</t>
  </si>
  <si>
    <t>Accord-Cadre</t>
  </si>
  <si>
    <t>Délégations de Service Public</t>
  </si>
  <si>
    <t>DC</t>
  </si>
  <si>
    <t>Demande de Cotation</t>
  </si>
  <si>
    <t>CDC</t>
  </si>
  <si>
    <t>Consultation Directe de Consultants</t>
  </si>
  <si>
    <t>Entente Directe</t>
  </si>
  <si>
    <t xml:space="preserve"> </t>
  </si>
  <si>
    <t xml:space="preserve">PLAN DE PASSATION DES MARCHES </t>
  </si>
  <si>
    <t>2022- 2023</t>
  </si>
  <si>
    <t>PLAN PREVISIONNEL ET REVISABLE DE PASSATION DES MARCHES DE TRAVAUX  SUR LE BAS/FCE-2022- 2023</t>
  </si>
  <si>
    <t>Année PAAB</t>
  </si>
  <si>
    <t xml:space="preserve">Ministère de de Promotion Feminine de l'Enfance et des Personnes Vulnerables </t>
  </si>
  <si>
    <t>Directeur General du Fonds de Developpement Social et l'Indigence (FDSI)</t>
  </si>
  <si>
    <t>JAO, Horoya, Régional info</t>
  </si>
  <si>
    <t>Direction Générale du Contrôle des Marchées Publique (DGCMP)</t>
  </si>
  <si>
    <t>PLAN DE PASSATION DES MARCHES CONSOLIDE 2024</t>
  </si>
  <si>
    <t>AO N°02/F/MPFEPV/PRMP/2024</t>
  </si>
  <si>
    <t>Achat de fournitures et matières consomables</t>
  </si>
  <si>
    <t>60-13-11</t>
  </si>
  <si>
    <t>213-14</t>
  </si>
  <si>
    <t>213-16</t>
  </si>
  <si>
    <t xml:space="preserve">Achat de vivres pour les indigents </t>
  </si>
  <si>
    <t xml:space="preserve">Renouvelement des outils de communication </t>
  </si>
  <si>
    <t>acquisition de materiels et mobiliers de bureau</t>
  </si>
  <si>
    <t>Acquisition materiels informatiques et éléctriques</t>
  </si>
  <si>
    <t>FMI</t>
  </si>
  <si>
    <t>PLAN PREVISIONNEL ET REVISABLE DE PASSATION DES MARCHES DE FOURNITURES SUR LE BND/FMI-2024</t>
  </si>
  <si>
    <t>AO N°01/F/MPFEPV/PRMP/2024</t>
  </si>
  <si>
    <t>PLAN PREVISIONNEL ET REVISABLE DE PASSATION DES MARCHES DE PRESTATIONS INTELLECTUELLES SUR LE BND-2024</t>
  </si>
  <si>
    <t xml:space="preserve">Ministère de la Promotion Feminine de l'Enfance et des Personnes Vulnerable </t>
  </si>
  <si>
    <t>Recrutement d'une Agence de maintenance reseau et serveur RSU</t>
  </si>
  <si>
    <t>64-33</t>
  </si>
  <si>
    <t>Recrutement d'un cabinet pour l'elaboraation du plan strategique et operationnel de la Direction de FDSI</t>
  </si>
  <si>
    <t>Recrutement d'un cabinet pour le renforcement de capacité du personnel FDSI</t>
  </si>
  <si>
    <t>64-14</t>
  </si>
  <si>
    <t>64-33-9</t>
  </si>
  <si>
    <t>SFQC</t>
  </si>
  <si>
    <t>CPM: Commision de Passation des Marchés</t>
  </si>
  <si>
    <t>RC</t>
  </si>
  <si>
    <t>Reconduction</t>
  </si>
  <si>
    <t>CR</t>
  </si>
  <si>
    <t>Consultation Restreinte</t>
  </si>
  <si>
    <t>Travaux de realisation de sept (7) forages (Appuis au developpement social et de la reinsertion socio-economique)</t>
  </si>
  <si>
    <t>213-9</t>
  </si>
  <si>
    <t>AO N°01/T/MPFEPV/PRMP/2024</t>
  </si>
  <si>
    <t>AO N°02/T/MPFEPV/PRMP/2024</t>
  </si>
  <si>
    <t>AO N°03/T/MPFEPV/PRMP/2024</t>
  </si>
  <si>
    <t xml:space="preserve">Achat d'une machine a haute impression avec accessoires pour la production des cartes de prise en charge des indigents et des personnes vulnerables </t>
  </si>
  <si>
    <t>CPM: Commission de Passation des Marchés</t>
  </si>
  <si>
    <t>CPM: Commissionde Passation des Marchés</t>
  </si>
  <si>
    <t xml:space="preserve">Consultation Restreinte </t>
  </si>
  <si>
    <t>Lansana DIAWARA</t>
  </si>
  <si>
    <t>ANO: Avis de Non Objection</t>
  </si>
  <si>
    <t>Ordonnateur délégué:</t>
  </si>
  <si>
    <t>Travaux de renovation du bâtiment (Siège FDSI)</t>
  </si>
  <si>
    <t xml:space="preserve">Achat et installations d'un groupe electrogène de grande capacité pour l'élèctrification du siège FDSI </t>
  </si>
  <si>
    <t>AO/01/PI/MPFEPV/PRMP/2024</t>
  </si>
  <si>
    <t>AO/02/PI/MPFEPV/PRMP/2024</t>
  </si>
  <si>
    <r>
      <rPr>
        <b/>
        <sz val="13"/>
        <color rgb="FF000000"/>
        <rFont val="Tahoma"/>
        <family val="2"/>
      </rPr>
      <t>SFQC</t>
    </r>
    <r>
      <rPr>
        <sz val="13"/>
        <color rgb="FF000000"/>
        <rFont val="Tahoma"/>
        <family val="2"/>
      </rPr>
      <t>: Sélection fondée sur les qualité et coût</t>
    </r>
  </si>
  <si>
    <t xml:space="preserve">          </t>
  </si>
  <si>
    <t>0 GNF/TTC</t>
  </si>
  <si>
    <t>0 GNF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</si>
</sst>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€_-;\-* #,##0.00\ _€_-;_-* &quot;-&quot;??\ _€_-;_-@_-"/>
    <numFmt numFmtId="165" formatCode="_-* #,##0.00\ _G_N_F_-;\-* #,##0.00\ _G_N_F_-;_-* &quot;-&quot;??\ _G_N_F_-;_-@_-"/>
    <numFmt numFmtId="166" formatCode="_-* #,##0\ _€_-;\-* #,##0\ _€_-;_-* &quot;-&quot;??\ _€_-;_-@_-"/>
    <numFmt numFmtId="167" formatCode="_ * #,##0.00_)_ ;_ * \(#,##0.00\)_ ;_ * &quot;-&quot;??_)_ ;_ @_ "/>
    <numFmt numFmtId="168" formatCode="#,##0\ [$GNF]"/>
  </numFmts>
  <fonts count="77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2"/>
      <color rgb="FF000000"/>
      <name val="Calibri"/>
      <family val="2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Tahoma"/>
      <family val="2"/>
    </font>
    <font>
      <b/>
      <sz val="11"/>
      <color theme="1"/>
      <name val="Tahoma"/>
      <family val="2"/>
    </font>
    <font>
      <sz val="11"/>
      <color rgb="FFFF0000"/>
      <name val="Tahoma"/>
      <family val="2"/>
    </font>
    <font>
      <sz val="11"/>
      <name val="Calibri"/>
      <family val="2"/>
      <scheme val="minor"/>
    </font>
    <font>
      <b/>
      <sz val="11"/>
      <color indexed="9"/>
      <name val="Arial Narrow"/>
      <family val="2"/>
    </font>
    <font>
      <b/>
      <sz val="11"/>
      <name val="Bodoni MT Condensed"/>
      <family val="1"/>
    </font>
    <font>
      <b/>
      <sz val="11"/>
      <name val="Arial Narrow"/>
      <family val="2"/>
    </font>
    <font>
      <b/>
      <sz val="11"/>
      <color indexed="8"/>
      <name val="Bodoni MT Condensed"/>
      <family val="1"/>
    </font>
    <font>
      <sz val="11"/>
      <name val="Bodoni MT Condensed"/>
      <family val="1"/>
    </font>
    <font>
      <b/>
      <sz val="12"/>
      <color indexed="8"/>
      <name val="Bodoni MT Condensed"/>
      <family val="1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sz val="12"/>
      <color theme="1"/>
      <name val="Arial Narrow"/>
      <family val="2"/>
    </font>
    <font>
      <b/>
      <sz val="12"/>
      <name val="Bodoni MT Condensed"/>
      <family val="1"/>
    </font>
    <font>
      <sz val="12"/>
      <name val="Arial Narrow"/>
      <family val="2"/>
    </font>
    <font>
      <b/>
      <sz val="12"/>
      <name val="Arial Narrow"/>
      <family val="2"/>
    </font>
    <font>
      <sz val="12"/>
      <color rgb="FFFF0000"/>
      <name val="Arial Narrow"/>
      <family val="2"/>
    </font>
    <font>
      <b/>
      <sz val="12"/>
      <color theme="1"/>
      <name val="Calibri"/>
      <family val="2"/>
      <scheme val="minor"/>
    </font>
    <font>
      <sz val="12"/>
      <color indexed="8"/>
      <name val="Arial Narrow"/>
      <family val="2"/>
    </font>
    <font>
      <b/>
      <sz val="18"/>
      <color theme="1"/>
      <name val="Calibri"/>
      <family val="2"/>
      <scheme val="minor"/>
    </font>
    <font>
      <b/>
      <sz val="14"/>
      <color indexed="9"/>
      <name val="Arial Narrow"/>
      <family val="2"/>
    </font>
    <font>
      <b/>
      <sz val="12"/>
      <color indexed="62"/>
      <name val="Bodoni MT Condensed"/>
      <family val="1"/>
    </font>
    <font>
      <b/>
      <sz val="14"/>
      <color rgb="FFFFFFFF"/>
      <name val="Arial Narrow"/>
      <family val="2"/>
    </font>
    <font>
      <sz val="12"/>
      <name val="Bodoni MT Condensed"/>
      <family val="1"/>
    </font>
    <font>
      <b/>
      <sz val="11"/>
      <color indexed="8"/>
      <name val="Calibri"/>
      <family val="2"/>
    </font>
    <font>
      <b/>
      <sz val="11"/>
      <color theme="1"/>
      <name val="Bodoni MT Condensed"/>
      <family val="1"/>
    </font>
    <font>
      <b/>
      <sz val="11"/>
      <color theme="1"/>
      <name val="Arial"/>
      <family val="2"/>
    </font>
    <font>
      <b/>
      <sz val="12"/>
      <color theme="1"/>
      <name val="Tahoma"/>
      <family val="2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11"/>
      <color theme="1"/>
      <name val="Calibri"/>
      <family val="2"/>
    </font>
    <font>
      <sz val="13"/>
      <color rgb="FF000000"/>
      <name val="Tahoma"/>
      <family val="2"/>
    </font>
    <font>
      <b/>
      <i/>
      <sz val="13"/>
      <color rgb="FF000000"/>
      <name val="Tahoma"/>
      <family val="2"/>
    </font>
    <font>
      <b/>
      <sz val="19"/>
      <color rgb="FF000000"/>
      <name val="Calibri"/>
      <family val="2"/>
    </font>
    <font>
      <sz val="19"/>
      <color rgb="FF000000"/>
      <name val="Calibri"/>
      <family val="2"/>
    </font>
    <font>
      <sz val="13"/>
      <color rgb="FF000000"/>
      <name val="Calibri"/>
      <family val="2"/>
    </font>
    <font>
      <b/>
      <sz val="12"/>
      <color rgb="FF000000"/>
      <name val="Bodoni MT Condensed"/>
      <family val="1"/>
    </font>
    <font>
      <b/>
      <i/>
      <sz val="17"/>
      <color rgb="FF000000"/>
      <name val="Calibri"/>
      <family val="2"/>
    </font>
    <font>
      <b/>
      <sz val="13.5"/>
      <color rgb="FFFFFFFF"/>
      <name val="Arial Narrow"/>
      <family val="2"/>
    </font>
    <font>
      <sz val="13.5"/>
      <color rgb="FF000000"/>
      <name val="Arial Narrow"/>
      <family val="2"/>
    </font>
    <font>
      <sz val="12"/>
      <color rgb="FF000000"/>
      <name val="Arial Narrow"/>
      <family val="2"/>
    </font>
    <font>
      <sz val="12"/>
      <name val="Calibri"/>
      <family val="2"/>
    </font>
    <font>
      <b/>
      <sz val="12"/>
      <color rgb="FF000000"/>
      <name val="Arial Narrow"/>
      <family val="2"/>
    </font>
    <font>
      <sz val="12"/>
      <color rgb="FFFF0000"/>
      <name val="Calibri"/>
      <family val="2"/>
    </font>
    <font>
      <sz val="11"/>
      <color rgb="FF000000"/>
      <name val="Tahoma"/>
      <family val="2"/>
    </font>
    <font>
      <sz val="9"/>
      <color rgb="FF000000"/>
      <name val="Calibri"/>
      <family val="2"/>
    </font>
    <font>
      <b/>
      <sz val="9"/>
      <color rgb="FF000000"/>
      <name val="Calibri"/>
      <family val="2"/>
    </font>
    <font>
      <b/>
      <sz val="11"/>
      <color rgb="FF000000"/>
      <name val="Tahoma"/>
      <family val="2"/>
    </font>
    <font>
      <b/>
      <sz val="12"/>
      <color rgb="FF000000"/>
      <name val="Calibri"/>
      <family val="2"/>
    </font>
    <font>
      <b/>
      <sz val="9"/>
      <color theme="1"/>
      <name val="Arial"/>
      <family val="2"/>
    </font>
    <font>
      <b/>
      <i/>
      <sz val="9"/>
      <color indexed="8"/>
      <name val="Calibri"/>
      <family val="2"/>
    </font>
    <font>
      <b/>
      <sz val="19"/>
      <color theme="1"/>
      <name val="Calibri"/>
      <family val="2"/>
      <scheme val="minor"/>
    </font>
    <font>
      <sz val="19"/>
      <color theme="1"/>
      <name val="Calibri"/>
      <family val="2"/>
      <scheme val="minor"/>
    </font>
    <font>
      <b/>
      <sz val="12"/>
      <color theme="1"/>
      <name val="Bodoni MT Condensed"/>
      <family val="1"/>
    </font>
    <font>
      <b/>
      <sz val="14"/>
      <color indexed="8"/>
      <name val="Calibri"/>
      <family val="2"/>
    </font>
    <font>
      <b/>
      <u/>
      <sz val="18"/>
      <color indexed="8"/>
      <name val="Calibri"/>
      <family val="2"/>
    </font>
    <font>
      <b/>
      <sz val="12"/>
      <color indexed="8"/>
      <name val="Arial Narrow"/>
      <family val="2"/>
    </font>
    <font>
      <sz val="9"/>
      <color indexed="8"/>
      <name val="Arial Narrow"/>
      <family val="2"/>
    </font>
    <font>
      <b/>
      <sz val="12"/>
      <name val="Calibri"/>
      <family val="2"/>
      <scheme val="minor"/>
    </font>
    <font>
      <b/>
      <sz val="12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3"/>
      <color rgb="FF000000"/>
      <name val="Tahoma"/>
      <family val="2"/>
    </font>
    <font>
      <sz val="11"/>
      <name val="Tahoma"/>
      <family val="2"/>
    </font>
    <font>
      <b/>
      <sz val="18"/>
      <color theme="1"/>
      <name val="Tahoma"/>
      <family val="2"/>
    </font>
    <font>
      <b/>
      <sz val="16"/>
      <color theme="1"/>
      <name val="Calibri"/>
      <family val="2"/>
      <scheme val="minor"/>
    </font>
    <font>
      <b/>
      <sz val="16"/>
      <name val="Arial Narrow"/>
      <family val="2"/>
    </font>
    <font>
      <sz val="11"/>
      <color indexed="8"/>
      <name val="Arial Narrow"/>
      <family val="2"/>
    </font>
  </fonts>
  <fills count="3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333399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EAF1DD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rgb="FF92D050"/>
        <bgColor rgb="FF000000"/>
      </patternFill>
    </fill>
    <fill>
      <patternFill patternType="solid">
        <fgColor rgb="FFCCFFCC"/>
        <bgColor rgb="FF000000"/>
      </patternFill>
    </fill>
    <fill>
      <patternFill patternType="solid">
        <fgColor rgb="FF99CCFF"/>
        <bgColor rgb="FF000000"/>
      </patternFill>
    </fill>
    <fill>
      <patternFill patternType="solid">
        <fgColor rgb="FFD6DCE4"/>
        <bgColor rgb="FF000000"/>
      </patternFill>
    </fill>
    <fill>
      <patternFill patternType="solid">
        <fgColor rgb="FFCC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0504D"/>
        <bgColor rgb="FF000000"/>
      </patternFill>
    </fill>
    <fill>
      <patternFill patternType="solid">
        <fgColor rgb="FFEAF1DD"/>
        <bgColor rgb="FF000000"/>
      </patternFill>
    </fill>
    <fill>
      <patternFill patternType="solid">
        <fgColor rgb="FF4BACC6"/>
        <bgColor rgb="FF000000"/>
      </patternFill>
    </fill>
    <fill>
      <patternFill patternType="solid">
        <fgColor rgb="FFE2EFDA"/>
        <bgColor rgb="FF000000"/>
      </patternFill>
    </fill>
    <fill>
      <patternFill patternType="solid">
        <fgColor theme="9" tint="0.59999389629810485"/>
        <bgColor rgb="FF000000"/>
      </patternFill>
    </fill>
    <fill>
      <patternFill patternType="solid">
        <fgColor rgb="FFFFFF00"/>
        <bgColor indexed="64"/>
      </patternFill>
    </fill>
  </fills>
  <borders count="1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theme="5"/>
      </top>
      <bottom style="thin">
        <color indexed="64"/>
      </bottom>
      <diagonal/>
    </border>
    <border>
      <left/>
      <right/>
      <top style="medium">
        <color theme="5"/>
      </top>
      <bottom style="thin">
        <color indexed="64"/>
      </bottom>
      <diagonal/>
    </border>
    <border>
      <left/>
      <right style="thick">
        <color indexed="64"/>
      </right>
      <top style="medium">
        <color theme="5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theme="8"/>
      </bottom>
      <diagonal/>
    </border>
    <border>
      <left/>
      <right style="medium">
        <color indexed="64"/>
      </right>
      <top style="medium">
        <color indexed="64"/>
      </top>
      <bottom style="medium">
        <color theme="8"/>
      </bottom>
      <diagonal/>
    </border>
    <border>
      <left/>
      <right/>
      <top style="medium">
        <color theme="8"/>
      </top>
      <bottom style="medium">
        <color theme="8"/>
      </bottom>
      <diagonal/>
    </border>
    <border>
      <left/>
      <right style="medium">
        <color indexed="64"/>
      </right>
      <top style="medium">
        <color theme="8"/>
      </top>
      <bottom style="medium">
        <color theme="8"/>
      </bottom>
      <diagonal/>
    </border>
    <border>
      <left style="medium">
        <color indexed="64"/>
      </left>
      <right/>
      <top style="medium">
        <color rgb="FF4BACC6"/>
      </top>
      <bottom style="medium">
        <color rgb="FF4BACC6"/>
      </bottom>
      <diagonal/>
    </border>
    <border>
      <left style="medium">
        <color theme="8"/>
      </left>
      <right/>
      <top style="medium">
        <color theme="8"/>
      </top>
      <bottom style="medium">
        <color theme="8"/>
      </bottom>
      <diagonal/>
    </border>
    <border>
      <left style="thin">
        <color indexed="64"/>
      </left>
      <right/>
      <top style="medium">
        <color theme="5"/>
      </top>
      <bottom style="medium">
        <color theme="5"/>
      </bottom>
      <diagonal/>
    </border>
    <border>
      <left/>
      <right/>
      <top style="medium">
        <color theme="5"/>
      </top>
      <bottom style="medium">
        <color theme="5"/>
      </bottom>
      <diagonal/>
    </border>
    <border>
      <left/>
      <right style="thick">
        <color indexed="64"/>
      </right>
      <top style="medium">
        <color theme="5"/>
      </top>
      <bottom style="medium">
        <color theme="5"/>
      </bottom>
      <diagonal/>
    </border>
    <border>
      <left style="medium">
        <color indexed="64"/>
      </left>
      <right/>
      <top style="medium">
        <color rgb="FF4BACC6"/>
      </top>
      <bottom style="medium">
        <color indexed="64"/>
      </bottom>
      <diagonal/>
    </border>
    <border>
      <left style="medium">
        <color theme="8"/>
      </left>
      <right/>
      <top style="medium">
        <color theme="8"/>
      </top>
      <bottom style="medium">
        <color indexed="64"/>
      </bottom>
      <diagonal/>
    </border>
    <border>
      <left/>
      <right/>
      <top style="medium">
        <color theme="8"/>
      </top>
      <bottom style="medium">
        <color indexed="64"/>
      </bottom>
      <diagonal/>
    </border>
    <border>
      <left/>
      <right style="medium">
        <color indexed="64"/>
      </right>
      <top style="medium">
        <color theme="8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medium">
        <color theme="5"/>
      </top>
      <bottom style="thick">
        <color indexed="64"/>
      </bottom>
      <diagonal/>
    </border>
    <border>
      <left/>
      <right/>
      <top style="medium">
        <color theme="5"/>
      </top>
      <bottom style="thick">
        <color indexed="64"/>
      </bottom>
      <diagonal/>
    </border>
    <border>
      <left/>
      <right style="thick">
        <color indexed="64"/>
      </right>
      <top style="medium">
        <color theme="5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rgb="FFED7D31"/>
      </top>
      <bottom style="thin">
        <color indexed="64"/>
      </bottom>
      <diagonal/>
    </border>
    <border>
      <left/>
      <right/>
      <top style="medium">
        <color rgb="FFED7D31"/>
      </top>
      <bottom style="thin">
        <color indexed="64"/>
      </bottom>
      <diagonal/>
    </border>
    <border>
      <left/>
      <right style="thick">
        <color indexed="64"/>
      </right>
      <top style="medium">
        <color rgb="FFED7D31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rgb="FF4472C4"/>
      </bottom>
      <diagonal/>
    </border>
    <border>
      <left/>
      <right style="medium">
        <color indexed="64"/>
      </right>
      <top style="medium">
        <color indexed="64"/>
      </top>
      <bottom style="medium">
        <color rgb="FF4472C4"/>
      </bottom>
      <diagonal/>
    </border>
    <border>
      <left/>
      <right/>
      <top style="medium">
        <color rgb="FF4472C4"/>
      </top>
      <bottom style="medium">
        <color rgb="FF4472C4"/>
      </bottom>
      <diagonal/>
    </border>
    <border>
      <left/>
      <right style="medium">
        <color indexed="64"/>
      </right>
      <top style="medium">
        <color rgb="FF4472C4"/>
      </top>
      <bottom style="medium">
        <color rgb="FF4472C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rgb="FFED7D31"/>
      </top>
      <bottom/>
      <diagonal/>
    </border>
    <border>
      <left/>
      <right/>
      <top style="medium">
        <color rgb="FFED7D31"/>
      </top>
      <bottom/>
      <diagonal/>
    </border>
    <border>
      <left/>
      <right style="thick">
        <color indexed="64"/>
      </right>
      <top style="medium">
        <color rgb="FFED7D31"/>
      </top>
      <bottom/>
      <diagonal/>
    </border>
    <border>
      <left/>
      <right/>
      <top style="medium">
        <color rgb="FF4472C4"/>
      </top>
      <bottom/>
      <diagonal/>
    </border>
    <border>
      <left/>
      <right style="medium">
        <color indexed="64"/>
      </right>
      <top style="medium">
        <color rgb="FF4472C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theme="5"/>
      </bottom>
      <diagonal/>
    </border>
    <border>
      <left/>
      <right/>
      <top style="thin">
        <color indexed="64"/>
      </top>
      <bottom style="medium">
        <color theme="5"/>
      </bottom>
      <diagonal/>
    </border>
    <border>
      <left/>
      <right style="thick">
        <color indexed="64"/>
      </right>
      <top style="thin">
        <color indexed="64"/>
      </top>
      <bottom style="medium">
        <color theme="5"/>
      </bottom>
      <diagonal/>
    </border>
    <border>
      <left style="thin">
        <color indexed="64"/>
      </left>
      <right/>
      <top style="medium">
        <color theme="5"/>
      </top>
      <bottom style="medium">
        <color indexed="64"/>
      </bottom>
      <diagonal/>
    </border>
    <border>
      <left/>
      <right/>
      <top style="medium">
        <color theme="5"/>
      </top>
      <bottom style="medium">
        <color indexed="64"/>
      </bottom>
      <diagonal/>
    </border>
    <border>
      <left/>
      <right style="thick">
        <color indexed="64"/>
      </right>
      <top style="medium">
        <color theme="5"/>
      </top>
      <bottom style="medium">
        <color indexed="64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165" fontId="4" fillId="0" borderId="0">
      <alignment vertical="top"/>
      <protection locked="0"/>
    </xf>
    <xf numFmtId="167" fontId="5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5" fillId="0" borderId="0"/>
  </cellStyleXfs>
  <cellXfs count="536">
    <xf numFmtId="0" fontId="0" fillId="0" borderId="0" xfId="0"/>
    <xf numFmtId="0" fontId="7" fillId="0" borderId="0" xfId="0" applyFont="1"/>
    <xf numFmtId="0" fontId="7" fillId="0" borderId="0" xfId="0" applyFont="1" applyAlignment="1">
      <alignment horizontal="left"/>
    </xf>
    <xf numFmtId="0" fontId="8" fillId="0" borderId="0" xfId="0" applyFont="1" applyAlignment="1">
      <alignment horizontal="center" vertical="center" wrapText="1"/>
    </xf>
    <xf numFmtId="0" fontId="9" fillId="0" borderId="0" xfId="0" applyFont="1"/>
    <xf numFmtId="0" fontId="12" fillId="4" borderId="15" xfId="0" applyFont="1" applyFill="1" applyBorder="1" applyAlignment="1">
      <alignment horizontal="center" vertical="center" wrapText="1"/>
    </xf>
    <xf numFmtId="3" fontId="12" fillId="5" borderId="7" xfId="0" applyNumberFormat="1" applyFont="1" applyFill="1" applyBorder="1" applyAlignment="1">
      <alignment horizontal="center"/>
    </xf>
    <xf numFmtId="0" fontId="12" fillId="5" borderId="7" xfId="0" applyFont="1" applyFill="1" applyBorder="1" applyAlignment="1">
      <alignment horizontal="center"/>
    </xf>
    <xf numFmtId="3" fontId="12" fillId="5" borderId="30" xfId="0" applyNumberFormat="1" applyFont="1" applyFill="1" applyBorder="1" applyAlignment="1">
      <alignment horizontal="center"/>
    </xf>
    <xf numFmtId="0" fontId="12" fillId="5" borderId="8" xfId="0" applyFont="1" applyFill="1" applyBorder="1" applyAlignment="1">
      <alignment horizontal="center"/>
    </xf>
    <xf numFmtId="0" fontId="12" fillId="5" borderId="30" xfId="0" applyFont="1" applyFill="1" applyBorder="1" applyAlignment="1">
      <alignment horizontal="center"/>
    </xf>
    <xf numFmtId="0" fontId="15" fillId="5" borderId="7" xfId="0" applyFont="1" applyFill="1" applyBorder="1" applyAlignment="1">
      <alignment horizontal="center"/>
    </xf>
    <xf numFmtId="14" fontId="17" fillId="10" borderId="1" xfId="0" applyNumberFormat="1" applyFont="1" applyFill="1" applyBorder="1" applyAlignment="1">
      <alignment horizontal="center" vertical="center"/>
    </xf>
    <xf numFmtId="0" fontId="20" fillId="3" borderId="1" xfId="0" applyFont="1" applyFill="1" applyBorder="1" applyAlignment="1">
      <alignment horizontal="center" vertical="center"/>
    </xf>
    <xf numFmtId="0" fontId="21" fillId="3" borderId="1" xfId="0" applyFont="1" applyFill="1" applyBorder="1" applyAlignment="1">
      <alignment horizontal="center"/>
    </xf>
    <xf numFmtId="0" fontId="6" fillId="11" borderId="0" xfId="0" applyFont="1" applyFill="1"/>
    <xf numFmtId="0" fontId="0" fillId="11" borderId="0" xfId="0" applyFill="1"/>
    <xf numFmtId="0" fontId="20" fillId="4" borderId="5" xfId="0" applyFont="1" applyFill="1" applyBorder="1" applyAlignment="1">
      <alignment horizontal="center" vertical="center" wrapText="1"/>
    </xf>
    <xf numFmtId="3" fontId="20" fillId="5" borderId="7" xfId="0" applyNumberFormat="1" applyFont="1" applyFill="1" applyBorder="1" applyAlignment="1">
      <alignment horizontal="center"/>
    </xf>
    <xf numFmtId="0" fontId="20" fillId="5" borderId="30" xfId="0" applyFont="1" applyFill="1" applyBorder="1" applyAlignment="1">
      <alignment horizontal="center"/>
    </xf>
    <xf numFmtId="0" fontId="20" fillId="5" borderId="18" xfId="0" applyFont="1" applyFill="1" applyBorder="1" applyAlignment="1">
      <alignment horizontal="center"/>
    </xf>
    <xf numFmtId="0" fontId="22" fillId="0" borderId="49" xfId="0" applyFont="1" applyBorder="1" applyAlignment="1">
      <alignment horizontal="center" vertical="center"/>
    </xf>
    <xf numFmtId="0" fontId="20" fillId="4" borderId="29" xfId="0" applyFont="1" applyFill="1" applyBorder="1" applyAlignment="1">
      <alignment horizontal="center" vertical="center" wrapText="1"/>
    </xf>
    <xf numFmtId="0" fontId="20" fillId="4" borderId="40" xfId="0" applyFont="1" applyFill="1" applyBorder="1" applyAlignment="1">
      <alignment horizontal="center" vertical="center" wrapText="1"/>
    </xf>
    <xf numFmtId="3" fontId="28" fillId="5" borderId="8" xfId="0" applyNumberFormat="1" applyFont="1" applyFill="1" applyBorder="1" applyAlignment="1">
      <alignment horizontal="center"/>
    </xf>
    <xf numFmtId="3" fontId="28" fillId="5" borderId="7" xfId="0" applyNumberFormat="1" applyFont="1" applyFill="1" applyBorder="1" applyAlignment="1">
      <alignment horizontal="center"/>
    </xf>
    <xf numFmtId="0" fontId="28" fillId="5" borderId="8" xfId="0" applyFont="1" applyFill="1" applyBorder="1" applyAlignment="1">
      <alignment horizontal="center"/>
    </xf>
    <xf numFmtId="3" fontId="28" fillId="5" borderId="30" xfId="0" applyNumberFormat="1" applyFont="1" applyFill="1" applyBorder="1" applyAlignment="1">
      <alignment horizontal="center"/>
    </xf>
    <xf numFmtId="0" fontId="16" fillId="3" borderId="50" xfId="0" applyFont="1" applyFill="1" applyBorder="1" applyAlignment="1">
      <alignment horizontal="center" vertical="center"/>
    </xf>
    <xf numFmtId="0" fontId="25" fillId="3" borderId="10" xfId="0" applyFont="1" applyFill="1" applyBorder="1" applyAlignment="1">
      <alignment horizontal="center" vertical="center"/>
    </xf>
    <xf numFmtId="0" fontId="25" fillId="3" borderId="1" xfId="0" applyFont="1" applyFill="1" applyBorder="1" applyAlignment="1">
      <alignment horizontal="center"/>
    </xf>
    <xf numFmtId="0" fontId="25" fillId="3" borderId="34" xfId="0" applyFont="1" applyFill="1" applyBorder="1" applyAlignment="1">
      <alignment horizontal="center"/>
    </xf>
    <xf numFmtId="0" fontId="25" fillId="3" borderId="10" xfId="0" applyFont="1" applyFill="1" applyBorder="1" applyAlignment="1">
      <alignment horizontal="center"/>
    </xf>
    <xf numFmtId="0" fontId="25" fillId="3" borderId="1" xfId="0" applyFont="1" applyFill="1" applyBorder="1" applyAlignment="1">
      <alignment horizontal="center" vertical="center"/>
    </xf>
    <xf numFmtId="0" fontId="20" fillId="4" borderId="6" xfId="0" applyFont="1" applyFill="1" applyBorder="1" applyAlignment="1">
      <alignment horizontal="center" vertical="center" wrapText="1"/>
    </xf>
    <xf numFmtId="0" fontId="20" fillId="4" borderId="34" xfId="0" applyFont="1" applyFill="1" applyBorder="1" applyAlignment="1">
      <alignment horizontal="center" vertical="center" wrapText="1"/>
    </xf>
    <xf numFmtId="0" fontId="28" fillId="5" borderId="9" xfId="0" applyFont="1" applyFill="1" applyBorder="1" applyAlignment="1">
      <alignment horizontal="center"/>
    </xf>
    <xf numFmtId="0" fontId="30" fillId="5" borderId="7" xfId="0" applyFont="1" applyFill="1" applyBorder="1" applyAlignment="1">
      <alignment horizontal="center"/>
    </xf>
    <xf numFmtId="0" fontId="12" fillId="4" borderId="12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0" fontId="20" fillId="4" borderId="4" xfId="0" applyFont="1" applyFill="1" applyBorder="1" applyAlignment="1">
      <alignment horizontal="center" vertical="center" wrapText="1"/>
    </xf>
    <xf numFmtId="0" fontId="20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31" fillId="0" borderId="0" xfId="0" applyFont="1"/>
    <xf numFmtId="0" fontId="33" fillId="0" borderId="0" xfId="0" applyFont="1" applyAlignment="1">
      <alignment horizontal="center" vertical="center"/>
    </xf>
    <xf numFmtId="0" fontId="0" fillId="0" borderId="53" xfId="0" applyBorder="1"/>
    <xf numFmtId="0" fontId="0" fillId="0" borderId="53" xfId="0" applyBorder="1" applyAlignment="1">
      <alignment wrapText="1"/>
    </xf>
    <xf numFmtId="0" fontId="21" fillId="3" borderId="1" xfId="0" applyFont="1" applyFill="1" applyBorder="1" applyAlignment="1">
      <alignment horizontal="center" vertical="center"/>
    </xf>
    <xf numFmtId="0" fontId="35" fillId="0" borderId="0" xfId="0" applyFont="1"/>
    <xf numFmtId="0" fontId="36" fillId="0" borderId="0" xfId="0" applyFont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37" fillId="17" borderId="69" xfId="0" applyFont="1" applyFill="1" applyBorder="1" applyAlignment="1">
      <alignment horizontal="center" vertical="center" wrapText="1"/>
    </xf>
    <xf numFmtId="0" fontId="37" fillId="17" borderId="1" xfId="0" applyFont="1" applyFill="1" applyBorder="1" applyAlignment="1">
      <alignment horizontal="center" vertical="center" wrapText="1"/>
    </xf>
    <xf numFmtId="0" fontId="0" fillId="0" borderId="74" xfId="0" applyBorder="1"/>
    <xf numFmtId="0" fontId="37" fillId="0" borderId="79" xfId="0" applyFont="1" applyBorder="1" applyAlignment="1">
      <alignment horizontal="center" vertical="center" wrapText="1"/>
    </xf>
    <xf numFmtId="0" fontId="37" fillId="0" borderId="3" xfId="0" applyFont="1" applyBorder="1" applyAlignment="1">
      <alignment horizontal="center" vertical="center" wrapText="1"/>
    </xf>
    <xf numFmtId="0" fontId="37" fillId="0" borderId="84" xfId="0" applyFont="1" applyBorder="1" applyAlignment="1">
      <alignment horizontal="center" vertical="center" wrapText="1"/>
    </xf>
    <xf numFmtId="0" fontId="38" fillId="0" borderId="0" xfId="0" applyFont="1" applyAlignment="1">
      <alignment horizontal="center" vertical="center" wrapText="1"/>
    </xf>
    <xf numFmtId="0" fontId="37" fillId="17" borderId="90" xfId="0" applyFont="1" applyFill="1" applyBorder="1" applyAlignment="1">
      <alignment horizontal="center" vertical="center" wrapText="1"/>
    </xf>
    <xf numFmtId="0" fontId="37" fillId="17" borderId="91" xfId="0" applyFont="1" applyFill="1" applyBorder="1" applyAlignment="1">
      <alignment horizontal="center" vertical="center" wrapText="1"/>
    </xf>
    <xf numFmtId="0" fontId="39" fillId="0" borderId="0" xfId="0" applyFont="1"/>
    <xf numFmtId="0" fontId="40" fillId="0" borderId="0" xfId="0" applyFont="1"/>
    <xf numFmtId="0" fontId="41" fillId="0" borderId="0" xfId="0" applyFont="1"/>
    <xf numFmtId="0" fontId="42" fillId="0" borderId="0" xfId="0" applyFont="1" applyAlignment="1">
      <alignment vertical="center"/>
    </xf>
    <xf numFmtId="0" fontId="43" fillId="0" borderId="0" xfId="0" applyFont="1"/>
    <xf numFmtId="0" fontId="44" fillId="0" borderId="0" xfId="0" applyFont="1" applyAlignment="1">
      <alignment horizontal="center" vertical="center" wrapText="1"/>
    </xf>
    <xf numFmtId="0" fontId="40" fillId="0" borderId="0" xfId="0" applyFont="1" applyAlignment="1">
      <alignment horizontal="justify"/>
    </xf>
    <xf numFmtId="3" fontId="40" fillId="0" borderId="0" xfId="0" applyNumberFormat="1" applyFont="1"/>
    <xf numFmtId="0" fontId="40" fillId="0" borderId="53" xfId="0" applyFont="1" applyBorder="1"/>
    <xf numFmtId="0" fontId="40" fillId="0" borderId="53" xfId="0" applyFont="1" applyBorder="1" applyAlignment="1">
      <alignment horizontal="justify"/>
    </xf>
    <xf numFmtId="3" fontId="40" fillId="0" borderId="53" xfId="0" applyNumberFormat="1" applyFont="1" applyBorder="1"/>
    <xf numFmtId="0" fontId="20" fillId="22" borderId="4" xfId="0" applyFont="1" applyFill="1" applyBorder="1" applyAlignment="1">
      <alignment horizontal="center" vertical="center" wrapText="1"/>
    </xf>
    <xf numFmtId="0" fontId="20" fillId="22" borderId="45" xfId="0" applyFont="1" applyFill="1" applyBorder="1" applyAlignment="1">
      <alignment horizontal="center" vertical="center" wrapText="1"/>
    </xf>
    <xf numFmtId="0" fontId="20" fillId="22" borderId="12" xfId="0" applyFont="1" applyFill="1" applyBorder="1" applyAlignment="1">
      <alignment horizontal="center" vertical="center" wrapText="1"/>
    </xf>
    <xf numFmtId="0" fontId="20" fillId="22" borderId="5" xfId="0" applyFont="1" applyFill="1" applyBorder="1" applyAlignment="1">
      <alignment horizontal="center" vertical="center" wrapText="1"/>
    </xf>
    <xf numFmtId="3" fontId="20" fillId="23" borderId="7" xfId="0" applyNumberFormat="1" applyFont="1" applyFill="1" applyBorder="1" applyAlignment="1">
      <alignment horizontal="center"/>
    </xf>
    <xf numFmtId="0" fontId="20" fillId="23" borderId="7" xfId="0" applyFont="1" applyFill="1" applyBorder="1" applyAlignment="1">
      <alignment horizontal="center"/>
    </xf>
    <xf numFmtId="0" fontId="20" fillId="23" borderId="30" xfId="0" applyFont="1" applyFill="1" applyBorder="1" applyAlignment="1">
      <alignment horizontal="center"/>
    </xf>
    <xf numFmtId="0" fontId="20" fillId="23" borderId="8" xfId="0" applyFont="1" applyFill="1" applyBorder="1" applyAlignment="1">
      <alignment horizontal="center"/>
    </xf>
    <xf numFmtId="3" fontId="20" fillId="23" borderId="30" xfId="0" applyNumberFormat="1" applyFont="1" applyFill="1" applyBorder="1" applyAlignment="1">
      <alignment horizontal="center"/>
    </xf>
    <xf numFmtId="0" fontId="20" fillId="23" borderId="18" xfId="0" applyFont="1" applyFill="1" applyBorder="1" applyAlignment="1">
      <alignment horizontal="center"/>
    </xf>
    <xf numFmtId="14" fontId="50" fillId="24" borderId="1" xfId="0" applyNumberFormat="1" applyFont="1" applyFill="1" applyBorder="1" applyAlignment="1">
      <alignment horizontal="center" vertical="center"/>
    </xf>
    <xf numFmtId="0" fontId="23" fillId="25" borderId="98" xfId="0" applyFont="1" applyFill="1" applyBorder="1" applyAlignment="1">
      <alignment horizontal="center"/>
    </xf>
    <xf numFmtId="0" fontId="49" fillId="25" borderId="98" xfId="0" applyFont="1" applyFill="1" applyBorder="1" applyAlignment="1">
      <alignment horizontal="center" vertical="center"/>
    </xf>
    <xf numFmtId="0" fontId="49" fillId="25" borderId="98" xfId="0" applyFont="1" applyFill="1" applyBorder="1" applyAlignment="1">
      <alignment horizontal="center"/>
    </xf>
    <xf numFmtId="0" fontId="49" fillId="25" borderId="89" xfId="0" applyFont="1" applyFill="1" applyBorder="1" applyAlignment="1">
      <alignment horizontal="center"/>
    </xf>
    <xf numFmtId="0" fontId="49" fillId="25" borderId="97" xfId="0" applyFont="1" applyFill="1" applyBorder="1" applyAlignment="1">
      <alignment horizontal="center"/>
    </xf>
    <xf numFmtId="0" fontId="51" fillId="25" borderId="1" xfId="0" applyFont="1" applyFill="1" applyBorder="1" applyAlignment="1">
      <alignment horizontal="center" vertical="center"/>
    </xf>
    <xf numFmtId="0" fontId="51" fillId="25" borderId="22" xfId="0" applyFont="1" applyFill="1" applyBorder="1" applyAlignment="1">
      <alignment horizontal="center" vertical="center"/>
    </xf>
    <xf numFmtId="0" fontId="4" fillId="26" borderId="12" xfId="0" applyFont="1" applyFill="1" applyBorder="1"/>
    <xf numFmtId="3" fontId="21" fillId="26" borderId="1" xfId="0" applyNumberFormat="1" applyFont="1" applyFill="1" applyBorder="1" applyAlignment="1">
      <alignment horizontal="center" vertical="center"/>
    </xf>
    <xf numFmtId="0" fontId="4" fillId="26" borderId="1" xfId="0" applyFont="1" applyFill="1" applyBorder="1"/>
    <xf numFmtId="0" fontId="4" fillId="26" borderId="4" xfId="0" applyFont="1" applyFill="1" applyBorder="1"/>
    <xf numFmtId="0" fontId="52" fillId="26" borderId="27" xfId="0" applyFont="1" applyFill="1" applyBorder="1"/>
    <xf numFmtId="0" fontId="52" fillId="26" borderId="25" xfId="0" applyFont="1" applyFill="1" applyBorder="1"/>
    <xf numFmtId="0" fontId="52" fillId="26" borderId="1" xfId="0" applyFont="1" applyFill="1" applyBorder="1"/>
    <xf numFmtId="0" fontId="52" fillId="26" borderId="26" xfId="0" applyFont="1" applyFill="1" applyBorder="1"/>
    <xf numFmtId="0" fontId="4" fillId="26" borderId="26" xfId="0" applyFont="1" applyFill="1" applyBorder="1"/>
    <xf numFmtId="0" fontId="4" fillId="26" borderId="27" xfId="0" applyFont="1" applyFill="1" applyBorder="1"/>
    <xf numFmtId="0" fontId="40" fillId="26" borderId="0" xfId="0" applyFont="1" applyFill="1"/>
    <xf numFmtId="0" fontId="44" fillId="0" borderId="0" xfId="0" applyFont="1" applyAlignment="1">
      <alignment horizontal="center" vertical="center"/>
    </xf>
    <xf numFmtId="0" fontId="53" fillId="0" borderId="0" xfId="0" applyFont="1"/>
    <xf numFmtId="0" fontId="54" fillId="0" borderId="0" xfId="0" applyFont="1"/>
    <xf numFmtId="0" fontId="55" fillId="0" borderId="0" xfId="0" applyFont="1" applyAlignment="1">
      <alignment horizontal="left" vertical="center" wrapText="1"/>
    </xf>
    <xf numFmtId="0" fontId="55" fillId="0" borderId="0" xfId="0" applyFont="1" applyAlignment="1">
      <alignment horizontal="center" vertical="center" wrapText="1"/>
    </xf>
    <xf numFmtId="0" fontId="56" fillId="0" borderId="28" xfId="0" applyFont="1" applyBorder="1" applyAlignment="1">
      <alignment horizontal="center" vertical="center" wrapText="1"/>
    </xf>
    <xf numFmtId="0" fontId="39" fillId="0" borderId="28" xfId="0" applyFont="1" applyBorder="1" applyAlignment="1">
      <alignment horizontal="center" vertical="center" wrapText="1"/>
    </xf>
    <xf numFmtId="0" fontId="57" fillId="28" borderId="69" xfId="0" applyFont="1" applyFill="1" applyBorder="1" applyAlignment="1">
      <alignment horizontal="center" vertical="center" wrapText="1"/>
    </xf>
    <xf numFmtId="0" fontId="39" fillId="0" borderId="74" xfId="0" applyFont="1" applyBorder="1"/>
    <xf numFmtId="0" fontId="58" fillId="0" borderId="0" xfId="0" applyFont="1" applyAlignment="1">
      <alignment horizontal="center" vertical="center"/>
    </xf>
    <xf numFmtId="0" fontId="59" fillId="0" borderId="0" xfId="0" applyFont="1"/>
    <xf numFmtId="0" fontId="60" fillId="0" borderId="0" xfId="0" applyFont="1" applyAlignment="1">
      <alignment vertical="center"/>
    </xf>
    <xf numFmtId="0" fontId="61" fillId="0" borderId="0" xfId="0" applyFont="1"/>
    <xf numFmtId="0" fontId="0" fillId="0" borderId="0" xfId="0" applyAlignment="1">
      <alignment horizontal="center"/>
    </xf>
    <xf numFmtId="0" fontId="63" fillId="0" borderId="0" xfId="0" applyFont="1"/>
    <xf numFmtId="0" fontId="64" fillId="0" borderId="0" xfId="0" applyFont="1"/>
    <xf numFmtId="14" fontId="35" fillId="0" borderId="0" xfId="0" applyNumberFormat="1" applyFont="1" applyAlignment="1">
      <alignment horizontal="center"/>
    </xf>
    <xf numFmtId="0" fontId="35" fillId="0" borderId="0" xfId="0" applyFont="1" applyAlignment="1">
      <alignment horizontal="justify"/>
    </xf>
    <xf numFmtId="0" fontId="35" fillId="0" borderId="53" xfId="0" applyFont="1" applyBorder="1"/>
    <xf numFmtId="3" fontId="22" fillId="8" borderId="96" xfId="0" applyNumberFormat="1" applyFont="1" applyFill="1" applyBorder="1" applyAlignment="1">
      <alignment horizontal="center" vertical="center"/>
    </xf>
    <xf numFmtId="14" fontId="34" fillId="9" borderId="1" xfId="0" applyNumberFormat="1" applyFont="1" applyFill="1" applyBorder="1" applyAlignment="1">
      <alignment horizontal="center" vertical="center" wrapText="1"/>
    </xf>
    <xf numFmtId="0" fontId="34" fillId="9" borderId="1" xfId="0" applyFont="1" applyFill="1" applyBorder="1" applyAlignment="1">
      <alignment horizontal="center" vertical="center" wrapText="1"/>
    </xf>
    <xf numFmtId="0" fontId="34" fillId="9" borderId="27" xfId="0" applyFont="1" applyFill="1" applyBorder="1" applyAlignment="1">
      <alignment horizontal="center" vertical="center" wrapText="1"/>
    </xf>
    <xf numFmtId="14" fontId="34" fillId="9" borderId="26" xfId="0" applyNumberFormat="1" applyFont="1" applyFill="1" applyBorder="1" applyAlignment="1">
      <alignment horizontal="center" vertical="center" wrapText="1"/>
    </xf>
    <xf numFmtId="0" fontId="34" fillId="9" borderId="26" xfId="0" applyFont="1" applyFill="1" applyBorder="1" applyAlignment="1">
      <alignment horizontal="center" vertical="center" wrapText="1"/>
    </xf>
    <xf numFmtId="14" fontId="34" fillId="9" borderId="27" xfId="0" applyNumberFormat="1" applyFont="1" applyFill="1" applyBorder="1" applyAlignment="1">
      <alignment horizontal="center" vertical="center" wrapText="1"/>
    </xf>
    <xf numFmtId="0" fontId="66" fillId="0" borderId="0" xfId="0" applyFont="1" applyAlignment="1">
      <alignment horizontal="center"/>
    </xf>
    <xf numFmtId="0" fontId="66" fillId="0" borderId="0" xfId="0" applyFont="1" applyAlignment="1">
      <alignment horizontal="center" vertical="center"/>
    </xf>
    <xf numFmtId="0" fontId="0" fillId="0" borderId="0" xfId="0" applyAlignment="1">
      <alignment horizontal="center" wrapText="1"/>
    </xf>
    <xf numFmtId="0" fontId="51" fillId="26" borderId="1" xfId="0" applyFont="1" applyFill="1" applyBorder="1" applyAlignment="1">
      <alignment horizontal="center" vertical="center" wrapText="1"/>
    </xf>
    <xf numFmtId="0" fontId="5" fillId="8" borderId="53" xfId="0" applyFont="1" applyFill="1" applyBorder="1" applyAlignment="1">
      <alignment horizontal="center" vertical="center" wrapText="1"/>
    </xf>
    <xf numFmtId="0" fontId="52" fillId="26" borderId="63" xfId="0" applyFont="1" applyFill="1" applyBorder="1"/>
    <xf numFmtId="0" fontId="34" fillId="9" borderId="13" xfId="0" applyFont="1" applyFill="1" applyBorder="1" applyAlignment="1">
      <alignment horizontal="center" vertical="center" wrapText="1"/>
    </xf>
    <xf numFmtId="168" fontId="68" fillId="0" borderId="63" xfId="0" applyNumberFormat="1" applyFont="1" applyBorder="1" applyAlignment="1">
      <alignment horizontal="center" vertical="center" wrapText="1"/>
    </xf>
    <xf numFmtId="14" fontId="21" fillId="3" borderId="1" xfId="0" applyNumberFormat="1" applyFont="1" applyFill="1" applyBorder="1" applyAlignment="1">
      <alignment horizontal="center"/>
    </xf>
    <xf numFmtId="14" fontId="21" fillId="31" borderId="1" xfId="0" applyNumberFormat="1" applyFont="1" applyFill="1" applyBorder="1" applyAlignment="1">
      <alignment horizontal="center"/>
    </xf>
    <xf numFmtId="0" fontId="21" fillId="25" borderId="1" xfId="0" applyFont="1" applyFill="1" applyBorder="1" applyAlignment="1">
      <alignment horizontal="center"/>
    </xf>
    <xf numFmtId="0" fontId="21" fillId="25" borderId="65" xfId="0" applyFont="1" applyFill="1" applyBorder="1" applyAlignment="1">
      <alignment horizontal="center"/>
    </xf>
    <xf numFmtId="14" fontId="21" fillId="25" borderId="65" xfId="0" applyNumberFormat="1" applyFont="1" applyFill="1" applyBorder="1" applyAlignment="1">
      <alignment horizontal="center"/>
    </xf>
    <xf numFmtId="14" fontId="21" fillId="25" borderId="97" xfId="0" applyNumberFormat="1" applyFont="1" applyFill="1" applyBorder="1" applyAlignment="1">
      <alignment horizontal="center"/>
    </xf>
    <xf numFmtId="14" fontId="50" fillId="0" borderId="1" xfId="0" applyNumberFormat="1" applyFont="1" applyBorder="1" applyAlignment="1">
      <alignment horizontal="center" vertical="center"/>
    </xf>
    <xf numFmtId="14" fontId="21" fillId="21" borderId="1" xfId="0" applyNumberFormat="1" applyFont="1" applyFill="1" applyBorder="1" applyAlignment="1">
      <alignment horizontal="center"/>
    </xf>
    <xf numFmtId="14" fontId="21" fillId="3" borderId="1" xfId="0" applyNumberFormat="1" applyFont="1" applyFill="1" applyBorder="1" applyAlignment="1">
      <alignment horizontal="center" vertical="center"/>
    </xf>
    <xf numFmtId="166" fontId="49" fillId="25" borderId="98" xfId="1" applyNumberFormat="1" applyFont="1" applyFill="1" applyBorder="1" applyAlignment="1">
      <alignment horizontal="center"/>
    </xf>
    <xf numFmtId="0" fontId="4" fillId="0" borderId="0" xfId="0" applyFont="1"/>
    <xf numFmtId="0" fontId="57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57" fillId="28" borderId="108" xfId="0" applyFont="1" applyFill="1" applyBorder="1" applyAlignment="1">
      <alignment horizontal="center" vertical="center" wrapText="1"/>
    </xf>
    <xf numFmtId="0" fontId="55" fillId="0" borderId="0" xfId="0" applyFont="1" applyAlignment="1">
      <alignment vertical="center" wrapText="1"/>
    </xf>
    <xf numFmtId="0" fontId="39" fillId="0" borderId="48" xfId="0" applyFont="1" applyBorder="1"/>
    <xf numFmtId="0" fontId="57" fillId="0" borderId="0" xfId="0" applyFont="1" applyAlignment="1">
      <alignment horizontal="center" vertical="center" wrapText="1"/>
    </xf>
    <xf numFmtId="0" fontId="57" fillId="28" borderId="41" xfId="0" applyFont="1" applyFill="1" applyBorder="1" applyAlignment="1">
      <alignment horizontal="center" vertical="center" wrapText="1"/>
    </xf>
    <xf numFmtId="0" fontId="68" fillId="28" borderId="1" xfId="0" applyFont="1" applyFill="1" applyBorder="1" applyAlignment="1">
      <alignment horizontal="center" vertical="center" wrapText="1"/>
    </xf>
    <xf numFmtId="0" fontId="68" fillId="28" borderId="7" xfId="0" applyFont="1" applyFill="1" applyBorder="1" applyAlignment="1">
      <alignment horizontal="center" vertical="center" wrapText="1"/>
    </xf>
    <xf numFmtId="0" fontId="68" fillId="28" borderId="42" xfId="0" applyFont="1" applyFill="1" applyBorder="1" applyAlignment="1">
      <alignment horizontal="center" vertical="center" wrapText="1"/>
    </xf>
    <xf numFmtId="0" fontId="72" fillId="0" borderId="0" xfId="0" applyFont="1"/>
    <xf numFmtId="0" fontId="66" fillId="0" borderId="0" xfId="0" applyFont="1" applyAlignment="1">
      <alignment vertical="center"/>
    </xf>
    <xf numFmtId="0" fontId="5" fillId="0" borderId="0" xfId="0" applyFont="1"/>
    <xf numFmtId="0" fontId="24" fillId="0" borderId="0" xfId="0" applyFont="1" applyAlignment="1">
      <alignment vertical="center" wrapText="1"/>
    </xf>
    <xf numFmtId="0" fontId="0" fillId="0" borderId="48" xfId="0" applyBorder="1"/>
    <xf numFmtId="0" fontId="37" fillId="17" borderId="108" xfId="0" applyFont="1" applyFill="1" applyBorder="1" applyAlignment="1">
      <alignment horizontal="center" vertical="center" wrapText="1"/>
    </xf>
    <xf numFmtId="0" fontId="37" fillId="0" borderId="0" xfId="0" applyFont="1" applyAlignment="1">
      <alignment horizontal="center" vertical="center" wrapText="1"/>
    </xf>
    <xf numFmtId="0" fontId="38" fillId="0" borderId="0" xfId="0" applyFont="1" applyAlignment="1">
      <alignment vertical="center" wrapText="1"/>
    </xf>
    <xf numFmtId="0" fontId="37" fillId="17" borderId="41" xfId="0" applyFont="1" applyFill="1" applyBorder="1" applyAlignment="1">
      <alignment horizontal="center" vertical="center" wrapText="1"/>
    </xf>
    <xf numFmtId="0" fontId="67" fillId="17" borderId="1" xfId="0" applyFont="1" applyFill="1" applyBorder="1" applyAlignment="1">
      <alignment horizontal="center" vertical="center" wrapText="1"/>
    </xf>
    <xf numFmtId="0" fontId="67" fillId="17" borderId="7" xfId="0" applyFont="1" applyFill="1" applyBorder="1" applyAlignment="1">
      <alignment horizontal="center" vertical="center" wrapText="1"/>
    </xf>
    <xf numFmtId="0" fontId="67" fillId="17" borderId="42" xfId="0" applyFont="1" applyFill="1" applyBorder="1" applyAlignment="1">
      <alignment horizontal="center" vertical="center" wrapText="1"/>
    </xf>
    <xf numFmtId="0" fontId="67" fillId="0" borderId="0" xfId="0" applyFont="1" applyAlignment="1">
      <alignment horizontal="center" vertical="center" wrapText="1"/>
    </xf>
    <xf numFmtId="0" fontId="67" fillId="0" borderId="0" xfId="0" applyFont="1" applyAlignment="1">
      <alignment vertical="center" wrapText="1"/>
    </xf>
    <xf numFmtId="0" fontId="26" fillId="0" borderId="0" xfId="0" applyFont="1" applyAlignment="1">
      <alignment horizontal="center"/>
    </xf>
    <xf numFmtId="0" fontId="26" fillId="0" borderId="0" xfId="0" applyFont="1"/>
    <xf numFmtId="0" fontId="26" fillId="0" borderId="3" xfId="0" applyFont="1" applyBorder="1"/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21" fillId="0" borderId="0" xfId="0" applyFont="1" applyAlignment="1">
      <alignment horizontal="left" vertical="center" wrapText="1"/>
    </xf>
    <xf numFmtId="3" fontId="26" fillId="0" borderId="0" xfId="0" applyNumberFormat="1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3" fontId="74" fillId="0" borderId="1" xfId="0" applyNumberFormat="1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14" fontId="21" fillId="0" borderId="1" xfId="0" applyNumberFormat="1" applyFont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20" fillId="0" borderId="0" xfId="0" applyFont="1" applyAlignment="1">
      <alignment horizontal="center" vertical="center"/>
    </xf>
    <xf numFmtId="14" fontId="21" fillId="0" borderId="0" xfId="0" applyNumberFormat="1" applyFont="1" applyAlignment="1">
      <alignment horizontal="center"/>
    </xf>
    <xf numFmtId="0" fontId="21" fillId="0" borderId="0" xfId="0" applyFont="1" applyAlignment="1">
      <alignment horizontal="center"/>
    </xf>
    <xf numFmtId="14" fontId="17" fillId="0" borderId="1" xfId="0" applyNumberFormat="1" applyFont="1" applyBorder="1" applyAlignment="1">
      <alignment horizontal="center" vertical="center"/>
    </xf>
    <xf numFmtId="3" fontId="24" fillId="0" borderId="1" xfId="0" applyNumberFormat="1" applyFont="1" applyBorder="1" applyAlignment="1">
      <alignment horizontal="center" vertical="center"/>
    </xf>
    <xf numFmtId="3" fontId="76" fillId="3" borderId="1" xfId="0" applyNumberFormat="1" applyFont="1" applyFill="1" applyBorder="1" applyAlignment="1">
      <alignment horizontal="center"/>
    </xf>
    <xf numFmtId="0" fontId="37" fillId="18" borderId="32" xfId="0" applyFont="1" applyFill="1" applyBorder="1" applyAlignment="1">
      <alignment horizontal="center" vertical="center" wrapText="1"/>
    </xf>
    <xf numFmtId="0" fontId="37" fillId="18" borderId="28" xfId="0" applyFont="1" applyFill="1" applyBorder="1" applyAlignment="1">
      <alignment horizontal="center" vertical="center" wrapText="1"/>
    </xf>
    <xf numFmtId="0" fontId="37" fillId="18" borderId="23" xfId="0" applyFont="1" applyFill="1" applyBorder="1" applyAlignment="1">
      <alignment horizontal="center" vertical="center" wrapText="1"/>
    </xf>
    <xf numFmtId="0" fontId="73" fillId="0" borderId="3" xfId="0" applyFont="1" applyBorder="1" applyAlignment="1">
      <alignment horizontal="center"/>
    </xf>
    <xf numFmtId="0" fontId="73" fillId="0" borderId="0" xfId="0" applyFont="1" applyAlignment="1">
      <alignment horizontal="center"/>
    </xf>
    <xf numFmtId="0" fontId="5" fillId="19" borderId="64" xfId="0" applyFont="1" applyFill="1" applyBorder="1" applyAlignment="1">
      <alignment horizontal="center" vertical="center"/>
    </xf>
    <xf numFmtId="0" fontId="5" fillId="19" borderId="50" xfId="0" applyFont="1" applyFill="1" applyBorder="1" applyAlignment="1">
      <alignment horizontal="center" vertical="center"/>
    </xf>
    <xf numFmtId="0" fontId="37" fillId="18" borderId="47" xfId="0" applyFont="1" applyFill="1" applyBorder="1" applyAlignment="1">
      <alignment horizontal="center" vertical="center" wrapText="1"/>
    </xf>
    <xf numFmtId="0" fontId="37" fillId="18" borderId="52" xfId="0" applyFont="1" applyFill="1" applyBorder="1" applyAlignment="1">
      <alignment horizontal="center" vertical="center" wrapText="1"/>
    </xf>
    <xf numFmtId="0" fontId="37" fillId="16" borderId="66" xfId="0" applyFont="1" applyFill="1" applyBorder="1" applyAlignment="1">
      <alignment horizontal="center" vertical="center" wrapText="1"/>
    </xf>
    <xf numFmtId="0" fontId="37" fillId="16" borderId="67" xfId="0" applyFont="1" applyFill="1" applyBorder="1" applyAlignment="1">
      <alignment horizontal="center" vertical="center" wrapText="1"/>
    </xf>
    <xf numFmtId="0" fontId="37" fillId="16" borderId="68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67" fillId="0" borderId="0" xfId="0" applyFont="1" applyAlignment="1">
      <alignment horizontal="left" vertical="center" wrapText="1"/>
    </xf>
    <xf numFmtId="0" fontId="37" fillId="0" borderId="85" xfId="0" applyFont="1" applyBorder="1" applyAlignment="1">
      <alignment horizontal="center" vertical="center" wrapText="1"/>
    </xf>
    <xf numFmtId="0" fontId="37" fillId="0" borderId="86" xfId="0" applyFont="1" applyBorder="1" applyAlignment="1">
      <alignment horizontal="center" vertical="center" wrapText="1"/>
    </xf>
    <xf numFmtId="0" fontId="37" fillId="0" borderId="87" xfId="0" applyFont="1" applyBorder="1" applyAlignment="1">
      <alignment horizontal="center" vertical="center" wrapText="1"/>
    </xf>
    <xf numFmtId="0" fontId="37" fillId="0" borderId="77" xfId="0" applyFont="1" applyBorder="1" applyAlignment="1">
      <alignment horizontal="center" vertical="center" wrapText="1"/>
    </xf>
    <xf numFmtId="0" fontId="37" fillId="0" borderId="78" xfId="0" applyFont="1" applyBorder="1" applyAlignment="1">
      <alignment horizontal="center" vertical="center" wrapText="1"/>
    </xf>
    <xf numFmtId="0" fontId="37" fillId="0" borderId="80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7" fillId="8" borderId="7" xfId="0" applyFont="1" applyFill="1" applyBorder="1" applyAlignment="1">
      <alignment horizontal="center" vertical="center" wrapText="1"/>
    </xf>
    <xf numFmtId="0" fontId="17" fillId="8" borderId="4" xfId="0" applyFont="1" applyFill="1" applyBorder="1" applyAlignment="1">
      <alignment horizontal="center" vertical="center" wrapText="1"/>
    </xf>
    <xf numFmtId="0" fontId="17" fillId="8" borderId="1" xfId="0" applyFont="1" applyFill="1" applyBorder="1" applyAlignment="1">
      <alignment horizontal="center" vertical="center" textRotation="180" wrapText="1"/>
    </xf>
    <xf numFmtId="0" fontId="5" fillId="0" borderId="1" xfId="0" applyFont="1" applyBorder="1" applyAlignment="1">
      <alignment horizontal="center" vertical="center" textRotation="180" wrapText="1"/>
    </xf>
    <xf numFmtId="3" fontId="19" fillId="2" borderId="1" xfId="0" applyNumberFormat="1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left" vertical="center" wrapText="1"/>
    </xf>
    <xf numFmtId="168" fontId="18" fillId="0" borderId="1" xfId="0" applyNumberFormat="1" applyFont="1" applyBorder="1" applyAlignment="1">
      <alignment horizontal="center" vertical="center" wrapText="1"/>
    </xf>
    <xf numFmtId="168" fontId="5" fillId="0" borderId="1" xfId="0" applyNumberFormat="1" applyFont="1" applyBorder="1" applyAlignment="1">
      <alignment horizontal="center" vertical="center" wrapText="1"/>
    </xf>
    <xf numFmtId="166" fontId="17" fillId="8" borderId="1" xfId="1" applyNumberFormat="1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21" fillId="0" borderId="7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53" xfId="0" applyBorder="1" applyAlignment="1">
      <alignment horizontal="center" wrapText="1"/>
    </xf>
    <xf numFmtId="0" fontId="32" fillId="15" borderId="59" xfId="0" applyFont="1" applyFill="1" applyBorder="1" applyAlignment="1">
      <alignment horizontal="left" vertical="center"/>
    </xf>
    <xf numFmtId="0" fontId="32" fillId="15" borderId="95" xfId="0" applyFont="1" applyFill="1" applyBorder="1" applyAlignment="1">
      <alignment horizontal="left" vertical="center"/>
    </xf>
    <xf numFmtId="0" fontId="32" fillId="15" borderId="54" xfId="0" applyFont="1" applyFill="1" applyBorder="1" applyAlignment="1">
      <alignment horizontal="left" vertical="center"/>
    </xf>
    <xf numFmtId="0" fontId="32" fillId="15" borderId="51" xfId="0" applyFont="1" applyFill="1" applyBorder="1" applyAlignment="1">
      <alignment horizontal="left" vertical="center"/>
    </xf>
    <xf numFmtId="0" fontId="32" fillId="15" borderId="24" xfId="0" applyFont="1" applyFill="1" applyBorder="1" applyAlignment="1">
      <alignment horizontal="left" vertical="center"/>
    </xf>
    <xf numFmtId="0" fontId="32" fillId="15" borderId="19" xfId="0" applyFont="1" applyFill="1" applyBorder="1" applyAlignment="1">
      <alignment horizontal="left" vertical="center"/>
    </xf>
    <xf numFmtId="0" fontId="11" fillId="7" borderId="26" xfId="0" applyFont="1" applyFill="1" applyBorder="1" applyAlignment="1">
      <alignment horizontal="center" vertical="center" wrapText="1"/>
    </xf>
    <xf numFmtId="0" fontId="11" fillId="7" borderId="36" xfId="0" applyFont="1" applyFill="1" applyBorder="1" applyAlignment="1">
      <alignment horizontal="center" vertical="center" wrapText="1"/>
    </xf>
    <xf numFmtId="0" fontId="14" fillId="12" borderId="32" xfId="0" applyFont="1" applyFill="1" applyBorder="1" applyAlignment="1">
      <alignment horizontal="center" vertical="center" textRotation="90" wrapText="1"/>
    </xf>
    <xf numFmtId="0" fontId="14" fillId="12" borderId="3" xfId="0" applyFont="1" applyFill="1" applyBorder="1" applyAlignment="1">
      <alignment horizontal="center" vertical="center" textRotation="90" wrapText="1"/>
    </xf>
    <xf numFmtId="0" fontId="14" fillId="12" borderId="1" xfId="0" applyFont="1" applyFill="1" applyBorder="1" applyAlignment="1">
      <alignment horizontal="center" vertical="center" wrapText="1"/>
    </xf>
    <xf numFmtId="0" fontId="14" fillId="12" borderId="7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14" fillId="12" borderId="4" xfId="0" applyFont="1" applyFill="1" applyBorder="1" applyAlignment="1">
      <alignment horizontal="center" vertical="center" wrapText="1"/>
    </xf>
    <xf numFmtId="0" fontId="14" fillId="4" borderId="45" xfId="0" applyFont="1" applyFill="1" applyBorder="1" applyAlignment="1">
      <alignment horizontal="center" vertical="center" wrapText="1"/>
    </xf>
    <xf numFmtId="0" fontId="14" fillId="4" borderId="30" xfId="0" applyFont="1" applyFill="1" applyBorder="1" applyAlignment="1">
      <alignment horizontal="center" vertical="center" wrapText="1"/>
    </xf>
    <xf numFmtId="0" fontId="12" fillId="4" borderId="12" xfId="0" applyFont="1" applyFill="1" applyBorder="1" applyAlignment="1">
      <alignment horizontal="center" vertical="center" wrapText="1"/>
    </xf>
    <xf numFmtId="0" fontId="12" fillId="4" borderId="8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0" fontId="12" fillId="4" borderId="7" xfId="0" applyFont="1" applyFill="1" applyBorder="1" applyAlignment="1">
      <alignment horizontal="center" vertical="center" wrapText="1"/>
    </xf>
    <xf numFmtId="0" fontId="12" fillId="4" borderId="29" xfId="0" applyFont="1" applyFill="1" applyBorder="1" applyAlignment="1">
      <alignment horizontal="center" vertical="center" wrapText="1"/>
    </xf>
    <xf numFmtId="0" fontId="10" fillId="0" borderId="29" xfId="0" applyFont="1" applyBorder="1" applyAlignment="1">
      <alignment horizontal="center" vertical="center" wrapText="1"/>
    </xf>
    <xf numFmtId="0" fontId="12" fillId="4" borderId="11" xfId="0" applyFont="1" applyFill="1" applyBorder="1" applyAlignment="1">
      <alignment horizontal="center" vertical="center" wrapText="1"/>
    </xf>
    <xf numFmtId="0" fontId="12" fillId="4" borderId="21" xfId="0" applyFont="1" applyFill="1" applyBorder="1" applyAlignment="1">
      <alignment horizontal="center" vertical="center" wrapText="1"/>
    </xf>
    <xf numFmtId="0" fontId="11" fillId="7" borderId="41" xfId="0" applyFont="1" applyFill="1" applyBorder="1" applyAlignment="1">
      <alignment horizontal="center" vertical="center" wrapText="1"/>
    </xf>
    <xf numFmtId="0" fontId="11" fillId="7" borderId="20" xfId="0" applyFont="1" applyFill="1" applyBorder="1" applyAlignment="1">
      <alignment horizontal="center" vertical="center" wrapText="1"/>
    </xf>
    <xf numFmtId="0" fontId="11" fillId="7" borderId="42" xfId="0" applyFont="1" applyFill="1" applyBorder="1" applyAlignment="1">
      <alignment horizontal="center" vertical="center" wrapText="1"/>
    </xf>
    <xf numFmtId="0" fontId="11" fillId="7" borderId="43" xfId="0" applyFont="1" applyFill="1" applyBorder="1" applyAlignment="1">
      <alignment horizontal="center" vertical="center" wrapText="1"/>
    </xf>
    <xf numFmtId="0" fontId="12" fillId="6" borderId="38" xfId="0" applyFont="1" applyFill="1" applyBorder="1" applyAlignment="1">
      <alignment horizontal="center" vertical="center" wrapText="1"/>
    </xf>
    <xf numFmtId="0" fontId="12" fillId="6" borderId="39" xfId="0" applyFont="1" applyFill="1" applyBorder="1" applyAlignment="1">
      <alignment horizontal="center" vertical="center" wrapText="1"/>
    </xf>
    <xf numFmtId="0" fontId="13" fillId="7" borderId="26" xfId="0" applyFont="1" applyFill="1" applyBorder="1" applyAlignment="1">
      <alignment horizontal="center" vertical="center"/>
    </xf>
    <xf numFmtId="0" fontId="13" fillId="7" borderId="27" xfId="0" applyFont="1" applyFill="1" applyBorder="1" applyAlignment="1">
      <alignment horizontal="center" vertical="center"/>
    </xf>
    <xf numFmtId="0" fontId="11" fillId="7" borderId="27" xfId="0" applyFont="1" applyFill="1" applyBorder="1" applyAlignment="1">
      <alignment horizontal="center" vertical="center" wrapText="1"/>
    </xf>
    <xf numFmtId="0" fontId="11" fillId="7" borderId="44" xfId="0" applyFont="1" applyFill="1" applyBorder="1" applyAlignment="1">
      <alignment horizontal="center" vertical="center"/>
    </xf>
    <xf numFmtId="0" fontId="11" fillId="7" borderId="42" xfId="0" applyFont="1" applyFill="1" applyBorder="1" applyAlignment="1">
      <alignment horizontal="center" vertical="center"/>
    </xf>
    <xf numFmtId="0" fontId="11" fillId="7" borderId="43" xfId="0" applyFont="1" applyFill="1" applyBorder="1" applyAlignment="1">
      <alignment horizontal="center" vertical="center"/>
    </xf>
    <xf numFmtId="0" fontId="16" fillId="12" borderId="20" xfId="0" applyFont="1" applyFill="1" applyBorder="1" applyAlignment="1">
      <alignment horizontal="center" vertical="center" textRotation="90" wrapText="1"/>
    </xf>
    <xf numFmtId="0" fontId="16" fillId="12" borderId="35" xfId="0" applyFont="1" applyFill="1" applyBorder="1" applyAlignment="1">
      <alignment horizontal="center" vertical="center" textRotation="90" wrapText="1"/>
    </xf>
    <xf numFmtId="0" fontId="16" fillId="0" borderId="1" xfId="0" applyFont="1" applyBorder="1" applyAlignment="1">
      <alignment horizontal="center" vertical="center" wrapText="1"/>
    </xf>
    <xf numFmtId="0" fontId="32" fillId="0" borderId="51" xfId="0" applyFont="1" applyBorder="1" applyAlignment="1">
      <alignment horizontal="center" vertical="center"/>
    </xf>
    <xf numFmtId="0" fontId="32" fillId="0" borderId="55" xfId="0" applyFont="1" applyBorder="1" applyAlignment="1">
      <alignment horizontal="center" vertical="center"/>
    </xf>
    <xf numFmtId="0" fontId="32" fillId="0" borderId="95" xfId="0" applyFont="1" applyBorder="1" applyAlignment="1">
      <alignment horizontal="center" vertical="center"/>
    </xf>
    <xf numFmtId="0" fontId="32" fillId="0" borderId="107" xfId="0" applyFont="1" applyBorder="1" applyAlignment="1">
      <alignment horizontal="center" vertical="center"/>
    </xf>
    <xf numFmtId="0" fontId="32" fillId="0" borderId="19" xfId="0" applyFont="1" applyBorder="1" applyAlignment="1">
      <alignment horizontal="center" vertical="center" wrapText="1"/>
    </xf>
    <xf numFmtId="0" fontId="32" fillId="0" borderId="70" xfId="0" applyFont="1" applyBorder="1" applyAlignment="1">
      <alignment horizontal="center" vertical="center" wrapText="1"/>
    </xf>
    <xf numFmtId="0" fontId="32" fillId="0" borderId="19" xfId="0" applyFont="1" applyBorder="1" applyAlignment="1">
      <alignment horizontal="center" vertical="center"/>
    </xf>
    <xf numFmtId="0" fontId="32" fillId="0" borderId="70" xfId="0" applyFont="1" applyBorder="1" applyAlignment="1">
      <alignment horizontal="center" vertical="center"/>
    </xf>
    <xf numFmtId="0" fontId="32" fillId="15" borderId="24" xfId="0" applyFont="1" applyFill="1" applyBorder="1" applyAlignment="1">
      <alignment horizontal="left" vertical="center" wrapText="1"/>
    </xf>
    <xf numFmtId="0" fontId="32" fillId="15" borderId="19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168" fontId="5" fillId="0" borderId="7" xfId="0" applyNumberFormat="1" applyFont="1" applyBorder="1" applyAlignment="1">
      <alignment horizontal="center" vertical="center" wrapText="1"/>
    </xf>
    <xf numFmtId="168" fontId="5" fillId="0" borderId="4" xfId="0" applyNumberFormat="1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7" fillId="0" borderId="1" xfId="1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0" fontId="5" fillId="19" borderId="88" xfId="0" applyFont="1" applyFill="1" applyBorder="1" applyAlignment="1">
      <alignment horizontal="center" vertical="center"/>
    </xf>
    <xf numFmtId="0" fontId="5" fillId="19" borderId="89" xfId="0" applyFont="1" applyFill="1" applyBorder="1" applyAlignment="1">
      <alignment horizontal="center" vertical="center"/>
    </xf>
    <xf numFmtId="0" fontId="37" fillId="0" borderId="0" xfId="0" applyFont="1" applyAlignment="1">
      <alignment horizontal="center" vertical="center" wrapText="1"/>
    </xf>
    <xf numFmtId="0" fontId="5" fillId="19" borderId="6" xfId="0" applyFont="1" applyFill="1" applyBorder="1" applyAlignment="1">
      <alignment horizontal="center" vertical="center"/>
    </xf>
    <xf numFmtId="0" fontId="5" fillId="19" borderId="34" xfId="0" applyFont="1" applyFill="1" applyBorder="1" applyAlignment="1">
      <alignment horizontal="center" vertical="center"/>
    </xf>
    <xf numFmtId="0" fontId="37" fillId="18" borderId="75" xfId="0" applyFont="1" applyFill="1" applyBorder="1" applyAlignment="1">
      <alignment horizontal="center" vertical="center" wrapText="1"/>
    </xf>
    <xf numFmtId="0" fontId="37" fillId="18" borderId="76" xfId="0" applyFont="1" applyFill="1" applyBorder="1" applyAlignment="1">
      <alignment horizontal="center" vertical="center" wrapText="1"/>
    </xf>
    <xf numFmtId="0" fontId="67" fillId="0" borderId="0" xfId="0" applyFont="1" applyAlignment="1">
      <alignment horizontal="center" vertical="center" wrapText="1"/>
    </xf>
    <xf numFmtId="0" fontId="67" fillId="0" borderId="115" xfId="0" applyFont="1" applyBorder="1" applyAlignment="1">
      <alignment horizontal="center" vertical="center" wrapText="1"/>
    </xf>
    <xf numFmtId="0" fontId="67" fillId="0" borderId="116" xfId="0" applyFont="1" applyBorder="1" applyAlignment="1">
      <alignment horizontal="center" vertical="center" wrapText="1"/>
    </xf>
    <xf numFmtId="0" fontId="67" fillId="0" borderId="117" xfId="0" applyFont="1" applyBorder="1" applyAlignment="1">
      <alignment horizontal="center" vertical="center" wrapText="1"/>
    </xf>
    <xf numFmtId="0" fontId="67" fillId="0" borderId="114" xfId="0" applyFont="1" applyBorder="1" applyAlignment="1">
      <alignment horizontal="center" vertical="center" wrapText="1"/>
    </xf>
    <xf numFmtId="0" fontId="67" fillId="0" borderId="26" xfId="0" applyFont="1" applyBorder="1" applyAlignment="1">
      <alignment horizontal="center" vertical="center" wrapText="1"/>
    </xf>
    <xf numFmtId="0" fontId="67" fillId="0" borderId="27" xfId="0" applyFont="1" applyBorder="1" applyAlignment="1">
      <alignment horizontal="center" vertical="center" wrapText="1"/>
    </xf>
    <xf numFmtId="0" fontId="67" fillId="0" borderId="118" xfId="0" applyFont="1" applyBorder="1" applyAlignment="1">
      <alignment horizontal="center" vertical="center" wrapText="1"/>
    </xf>
    <xf numFmtId="0" fontId="67" fillId="0" borderId="119" xfId="0" applyFont="1" applyBorder="1" applyAlignment="1">
      <alignment horizontal="center" vertical="center" wrapText="1"/>
    </xf>
    <xf numFmtId="0" fontId="67" fillId="0" borderId="120" xfId="0" applyFont="1" applyBorder="1" applyAlignment="1">
      <alignment horizontal="center" vertical="center" wrapText="1"/>
    </xf>
    <xf numFmtId="0" fontId="67" fillId="0" borderId="115" xfId="0" applyFont="1" applyBorder="1" applyAlignment="1">
      <alignment horizontal="center" vertical="center"/>
    </xf>
    <xf numFmtId="0" fontId="67" fillId="0" borderId="116" xfId="0" applyFont="1" applyBorder="1" applyAlignment="1">
      <alignment horizontal="center" vertical="center"/>
    </xf>
    <xf numFmtId="0" fontId="67" fillId="0" borderId="117" xfId="0" applyFont="1" applyBorder="1" applyAlignment="1">
      <alignment horizontal="center" vertical="center"/>
    </xf>
    <xf numFmtId="0" fontId="67" fillId="0" borderId="71" xfId="0" applyFont="1" applyBorder="1" applyAlignment="1">
      <alignment horizontal="center" vertical="center" wrapText="1"/>
    </xf>
    <xf numFmtId="0" fontId="67" fillId="0" borderId="72" xfId="0" applyFont="1" applyBorder="1" applyAlignment="1">
      <alignment horizontal="center" vertical="center" wrapText="1"/>
    </xf>
    <xf numFmtId="0" fontId="67" fillId="0" borderId="73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75" fillId="0" borderId="1" xfId="0" applyFont="1" applyBorder="1" applyAlignment="1">
      <alignment horizontal="center" vertical="center" wrapText="1"/>
    </xf>
    <xf numFmtId="0" fontId="17" fillId="8" borderId="7" xfId="0" applyFont="1" applyFill="1" applyBorder="1" applyAlignment="1">
      <alignment horizontal="center" vertical="center" textRotation="180" wrapText="1"/>
    </xf>
    <xf numFmtId="0" fontId="17" fillId="8" borderId="35" xfId="0" applyFont="1" applyFill="1" applyBorder="1" applyAlignment="1">
      <alignment horizontal="center" vertical="center" textRotation="180" wrapText="1"/>
    </xf>
    <xf numFmtId="0" fontId="17" fillId="8" borderId="4" xfId="0" applyFont="1" applyFill="1" applyBorder="1" applyAlignment="1">
      <alignment horizontal="center" vertical="center" textRotation="180" wrapText="1"/>
    </xf>
    <xf numFmtId="0" fontId="17" fillId="8" borderId="35" xfId="0" applyFont="1" applyFill="1" applyBorder="1" applyAlignment="1">
      <alignment horizontal="center" vertical="center" wrapText="1"/>
    </xf>
    <xf numFmtId="0" fontId="49" fillId="0" borderId="7" xfId="0" applyFont="1" applyBorder="1" applyAlignment="1">
      <alignment horizontal="left" vertical="center" wrapText="1"/>
    </xf>
    <xf numFmtId="0" fontId="49" fillId="0" borderId="35" xfId="0" applyFont="1" applyBorder="1" applyAlignment="1">
      <alignment horizontal="left" vertical="center" wrapText="1"/>
    </xf>
    <xf numFmtId="0" fontId="16" fillId="0" borderId="35" xfId="0" applyFont="1" applyBorder="1" applyAlignment="1">
      <alignment horizontal="center" vertical="center" wrapText="1"/>
    </xf>
    <xf numFmtId="0" fontId="21" fillId="0" borderId="35" xfId="0" applyFont="1" applyBorder="1" applyAlignment="1">
      <alignment horizontal="center" vertical="center" wrapText="1"/>
    </xf>
    <xf numFmtId="168" fontId="5" fillId="0" borderId="35" xfId="0" applyNumberFormat="1" applyFont="1" applyBorder="1" applyAlignment="1">
      <alignment horizontal="center" vertical="center" wrapText="1"/>
    </xf>
    <xf numFmtId="0" fontId="17" fillId="0" borderId="35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21" fillId="0" borderId="1" xfId="0" applyFont="1" applyBorder="1" applyAlignment="1">
      <alignment horizontal="left" vertical="center" wrapText="1"/>
    </xf>
    <xf numFmtId="3" fontId="5" fillId="0" borderId="1" xfId="0" applyNumberFormat="1" applyFont="1" applyBorder="1" applyAlignment="1">
      <alignment horizontal="center" vertical="center"/>
    </xf>
    <xf numFmtId="0" fontId="27" fillId="7" borderId="17" xfId="0" applyFont="1" applyFill="1" applyBorder="1" applyAlignment="1">
      <alignment horizontal="center" vertical="center"/>
    </xf>
    <xf numFmtId="0" fontId="27" fillId="7" borderId="14" xfId="0" applyFont="1" applyFill="1" applyBorder="1" applyAlignment="1">
      <alignment horizontal="center" vertical="center"/>
    </xf>
    <xf numFmtId="0" fontId="27" fillId="7" borderId="15" xfId="0" applyFont="1" applyFill="1" applyBorder="1" applyAlignment="1">
      <alignment horizontal="center" vertical="center"/>
    </xf>
    <xf numFmtId="3" fontId="19" fillId="0" borderId="7" xfId="0" applyNumberFormat="1" applyFont="1" applyBorder="1" applyAlignment="1">
      <alignment horizontal="center" vertical="center"/>
    </xf>
    <xf numFmtId="3" fontId="19" fillId="0" borderId="4" xfId="0" applyNumberFormat="1" applyFont="1" applyBorder="1" applyAlignment="1">
      <alignment horizontal="center" vertical="center"/>
    </xf>
    <xf numFmtId="0" fontId="19" fillId="8" borderId="7" xfId="0" applyFont="1" applyFill="1" applyBorder="1" applyAlignment="1">
      <alignment horizontal="center" vertical="center"/>
    </xf>
    <xf numFmtId="0" fontId="19" fillId="8" borderId="4" xfId="0" applyFont="1" applyFill="1" applyBorder="1" applyAlignment="1">
      <alignment horizontal="center" vertical="center"/>
    </xf>
    <xf numFmtId="0" fontId="19" fillId="8" borderId="20" xfId="0" applyFont="1" applyFill="1" applyBorder="1" applyAlignment="1">
      <alignment horizontal="center" vertical="center" wrapText="1"/>
    </xf>
    <xf numFmtId="0" fontId="19" fillId="8" borderId="106" xfId="0" applyFont="1" applyFill="1" applyBorder="1" applyAlignment="1">
      <alignment horizontal="center" vertical="center" wrapText="1"/>
    </xf>
    <xf numFmtId="0" fontId="25" fillId="8" borderId="7" xfId="0" applyFont="1" applyFill="1" applyBorder="1" applyAlignment="1">
      <alignment horizontal="center" vertical="center"/>
    </xf>
    <xf numFmtId="0" fontId="25" fillId="8" borderId="4" xfId="0" applyFont="1" applyFill="1" applyBorder="1" applyAlignment="1">
      <alignment horizontal="center" vertical="center"/>
    </xf>
    <xf numFmtId="0" fontId="19" fillId="8" borderId="14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25" fillId="8" borderId="45" xfId="0" applyFont="1" applyFill="1" applyBorder="1" applyAlignment="1">
      <alignment horizontal="center" vertical="center"/>
    </xf>
    <xf numFmtId="0" fontId="25" fillId="8" borderId="34" xfId="0" applyFont="1" applyFill="1" applyBorder="1" applyAlignment="1">
      <alignment horizontal="center" vertical="center"/>
    </xf>
    <xf numFmtId="0" fontId="17" fillId="8" borderId="14" xfId="0" applyFont="1" applyFill="1" applyBorder="1" applyAlignment="1">
      <alignment horizontal="center" vertical="center" wrapText="1"/>
    </xf>
    <xf numFmtId="0" fontId="62" fillId="15" borderId="58" xfId="0" applyFont="1" applyFill="1" applyBorder="1" applyAlignment="1">
      <alignment horizontal="left" vertical="center" wrapText="1"/>
    </xf>
    <xf numFmtId="0" fontId="62" fillId="15" borderId="50" xfId="0" applyFont="1" applyFill="1" applyBorder="1" applyAlignment="1">
      <alignment horizontal="left" vertical="center" wrapText="1"/>
    </xf>
    <xf numFmtId="0" fontId="62" fillId="15" borderId="56" xfId="0" applyFont="1" applyFill="1" applyBorder="1" applyAlignment="1">
      <alignment horizontal="left" vertical="center" wrapText="1"/>
    </xf>
    <xf numFmtId="0" fontId="62" fillId="0" borderId="56" xfId="0" applyFont="1" applyBorder="1" applyAlignment="1">
      <alignment horizontal="center" vertical="center" wrapText="1"/>
    </xf>
    <xf numFmtId="0" fontId="62" fillId="0" borderId="57" xfId="0" applyFont="1" applyBorder="1" applyAlignment="1">
      <alignment horizontal="center" vertical="center" wrapText="1"/>
    </xf>
    <xf numFmtId="0" fontId="62" fillId="15" borderId="59" xfId="0" applyFont="1" applyFill="1" applyBorder="1" applyAlignment="1">
      <alignment horizontal="left" vertical="center"/>
    </xf>
    <xf numFmtId="0" fontId="62" fillId="15" borderId="95" xfId="0" applyFont="1" applyFill="1" applyBorder="1" applyAlignment="1">
      <alignment horizontal="left" vertical="center"/>
    </xf>
    <xf numFmtId="0" fontId="62" fillId="15" borderId="60" xfId="0" applyFont="1" applyFill="1" applyBorder="1" applyAlignment="1">
      <alignment horizontal="left" vertical="center"/>
    </xf>
    <xf numFmtId="0" fontId="32" fillId="0" borderId="61" xfId="0" applyFont="1" applyBorder="1" applyAlignment="1">
      <alignment horizontal="center" vertical="center"/>
    </xf>
    <xf numFmtId="0" fontId="32" fillId="0" borderId="62" xfId="0" applyFont="1" applyBorder="1" applyAlignment="1">
      <alignment horizontal="center" vertical="center"/>
    </xf>
    <xf numFmtId="166" fontId="21" fillId="0" borderId="1" xfId="1" applyNumberFormat="1" applyFont="1" applyFill="1" applyBorder="1" applyAlignment="1">
      <alignment vertical="center"/>
    </xf>
    <xf numFmtId="0" fontId="5" fillId="32" borderId="7" xfId="0" applyFont="1" applyFill="1" applyBorder="1" applyAlignment="1">
      <alignment horizontal="center" vertical="center" wrapText="1"/>
    </xf>
    <xf numFmtId="0" fontId="5" fillId="32" borderId="4" xfId="0" applyFont="1" applyFill="1" applyBorder="1" applyAlignment="1">
      <alignment horizontal="center" vertical="center" wrapText="1"/>
    </xf>
    <xf numFmtId="0" fontId="19" fillId="0" borderId="35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left" vertical="center" wrapText="1"/>
    </xf>
    <xf numFmtId="0" fontId="21" fillId="0" borderId="22" xfId="0" applyFont="1" applyBorder="1" applyAlignment="1">
      <alignment horizontal="left" vertical="center" wrapText="1"/>
    </xf>
    <xf numFmtId="166" fontId="21" fillId="0" borderId="35" xfId="1" applyNumberFormat="1" applyFont="1" applyFill="1" applyBorder="1" applyAlignment="1">
      <alignment horizontal="center" vertical="center"/>
    </xf>
    <xf numFmtId="166" fontId="21" fillId="0" borderId="4" xfId="1" applyNumberFormat="1" applyFont="1" applyFill="1" applyBorder="1" applyAlignment="1">
      <alignment horizontal="center" vertical="center"/>
    </xf>
    <xf numFmtId="3" fontId="19" fillId="0" borderId="1" xfId="0" applyNumberFormat="1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 wrapText="1"/>
    </xf>
    <xf numFmtId="166" fontId="21" fillId="0" borderId="7" xfId="1" applyNumberFormat="1" applyFont="1" applyFill="1" applyBorder="1" applyAlignment="1">
      <alignment vertical="center" wrapText="1"/>
    </xf>
    <xf numFmtId="166" fontId="21" fillId="0" borderId="106" xfId="1" applyNumberFormat="1" applyFont="1" applyFill="1" applyBorder="1" applyAlignment="1">
      <alignment vertical="center" wrapText="1"/>
    </xf>
    <xf numFmtId="166" fontId="21" fillId="0" borderId="20" xfId="1" applyNumberFormat="1" applyFont="1" applyFill="1" applyBorder="1" applyAlignment="1">
      <alignment horizontal="center" vertical="center"/>
    </xf>
    <xf numFmtId="0" fontId="5" fillId="19" borderId="6" xfId="0" applyFont="1" applyFill="1" applyBorder="1" applyAlignment="1">
      <alignment horizontal="center"/>
    </xf>
    <xf numFmtId="0" fontId="5" fillId="19" borderId="34" xfId="0" applyFont="1" applyFill="1" applyBorder="1" applyAlignment="1">
      <alignment horizontal="center"/>
    </xf>
    <xf numFmtId="0" fontId="24" fillId="0" borderId="22" xfId="0" applyFont="1" applyBorder="1" applyAlignment="1">
      <alignment horizontal="center" vertical="center"/>
    </xf>
    <xf numFmtId="0" fontId="24" fillId="0" borderId="19" xfId="0" applyFont="1" applyBorder="1" applyAlignment="1">
      <alignment horizontal="center" vertical="center"/>
    </xf>
    <xf numFmtId="0" fontId="24" fillId="0" borderId="70" xfId="0" applyFont="1" applyBorder="1" applyAlignment="1">
      <alignment horizontal="center" vertical="center"/>
    </xf>
    <xf numFmtId="0" fontId="67" fillId="0" borderId="3" xfId="0" applyFont="1" applyBorder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  <xf numFmtId="0" fontId="17" fillId="0" borderId="48" xfId="0" applyFont="1" applyBorder="1" applyAlignment="1">
      <alignment horizontal="left" vertical="center" wrapText="1"/>
    </xf>
    <xf numFmtId="0" fontId="37" fillId="0" borderId="81" xfId="0" applyFont="1" applyBorder="1" applyAlignment="1">
      <alignment horizontal="center" vertical="center" wrapText="1"/>
    </xf>
    <xf numFmtId="0" fontId="37" fillId="0" borderId="82" xfId="0" applyFont="1" applyBorder="1" applyAlignment="1">
      <alignment horizontal="center" vertical="center" wrapText="1"/>
    </xf>
    <xf numFmtId="0" fontId="37" fillId="0" borderId="83" xfId="0" applyFont="1" applyBorder="1" applyAlignment="1">
      <alignment horizontal="center" vertical="center" wrapText="1"/>
    </xf>
    <xf numFmtId="0" fontId="37" fillId="0" borderId="92" xfId="0" applyFont="1" applyBorder="1" applyAlignment="1">
      <alignment horizontal="center" vertical="center" wrapText="1"/>
    </xf>
    <xf numFmtId="0" fontId="37" fillId="0" borderId="93" xfId="0" applyFont="1" applyBorder="1" applyAlignment="1">
      <alignment horizontal="center" vertical="center" wrapText="1"/>
    </xf>
    <xf numFmtId="0" fontId="37" fillId="0" borderId="94" xfId="0" applyFont="1" applyBorder="1" applyAlignment="1">
      <alignment horizontal="center" vertical="center" wrapText="1"/>
    </xf>
    <xf numFmtId="0" fontId="62" fillId="15" borderId="54" xfId="0" applyFont="1" applyFill="1" applyBorder="1" applyAlignment="1">
      <alignment horizontal="left" vertical="center"/>
    </xf>
    <xf numFmtId="0" fontId="62" fillId="15" borderId="51" xfId="0" applyFont="1" applyFill="1" applyBorder="1" applyAlignment="1">
      <alignment horizontal="left" vertical="center"/>
    </xf>
    <xf numFmtId="0" fontId="62" fillId="15" borderId="52" xfId="0" applyFont="1" applyFill="1" applyBorder="1" applyAlignment="1">
      <alignment horizontal="left" vertical="center"/>
    </xf>
    <xf numFmtId="0" fontId="62" fillId="0" borderId="47" xfId="0" applyFont="1" applyBorder="1" applyAlignment="1">
      <alignment horizontal="center" vertical="center"/>
    </xf>
    <xf numFmtId="0" fontId="62" fillId="0" borderId="51" xfId="0" applyFont="1" applyBorder="1" applyAlignment="1">
      <alignment horizontal="center" vertical="center"/>
    </xf>
    <xf numFmtId="0" fontId="62" fillId="0" borderId="55" xfId="0" applyFont="1" applyBorder="1" applyAlignment="1">
      <alignment horizontal="center" vertical="center"/>
    </xf>
    <xf numFmtId="0" fontId="62" fillId="15" borderId="24" xfId="0" applyFont="1" applyFill="1" applyBorder="1" applyAlignment="1">
      <alignment horizontal="left" vertical="center"/>
    </xf>
    <xf numFmtId="0" fontId="62" fillId="15" borderId="19" xfId="0" applyFont="1" applyFill="1" applyBorder="1" applyAlignment="1">
      <alignment horizontal="left" vertical="center"/>
    </xf>
    <xf numFmtId="0" fontId="62" fillId="15" borderId="50" xfId="0" applyFont="1" applyFill="1" applyBorder="1" applyAlignment="1">
      <alignment horizontal="left" vertical="center"/>
    </xf>
    <xf numFmtId="0" fontId="62" fillId="0" borderId="56" xfId="0" applyFont="1" applyBorder="1" applyAlignment="1">
      <alignment horizontal="center" vertical="center"/>
    </xf>
    <xf numFmtId="0" fontId="62" fillId="0" borderId="57" xfId="0" applyFont="1" applyBorder="1" applyAlignment="1">
      <alignment horizontal="center" vertical="center"/>
    </xf>
    <xf numFmtId="0" fontId="32" fillId="0" borderId="56" xfId="0" applyFont="1" applyBorder="1" applyAlignment="1">
      <alignment horizontal="center" vertical="center"/>
    </xf>
    <xf numFmtId="0" fontId="32" fillId="0" borderId="57" xfId="0" applyFont="1" applyBorder="1" applyAlignment="1">
      <alignment horizontal="center" vertical="center"/>
    </xf>
    <xf numFmtId="0" fontId="26" fillId="13" borderId="0" xfId="0" applyFont="1" applyFill="1" applyAlignment="1">
      <alignment horizontal="center"/>
    </xf>
    <xf numFmtId="0" fontId="27" fillId="7" borderId="25" xfId="0" applyFont="1" applyFill="1" applyBorder="1" applyAlignment="1">
      <alignment horizontal="center" vertical="center" wrapText="1"/>
    </xf>
    <xf numFmtId="0" fontId="27" fillId="7" borderId="26" xfId="0" applyFont="1" applyFill="1" applyBorder="1" applyAlignment="1">
      <alignment horizontal="center" vertical="center" wrapText="1"/>
    </xf>
    <xf numFmtId="0" fontId="27" fillId="7" borderId="28" xfId="0" applyFont="1" applyFill="1" applyBorder="1" applyAlignment="1">
      <alignment horizontal="center" vertical="center" wrapText="1"/>
    </xf>
    <xf numFmtId="0" fontId="27" fillId="7" borderId="23" xfId="0" applyFont="1" applyFill="1" applyBorder="1" applyAlignment="1">
      <alignment horizontal="center" vertical="center" wrapText="1"/>
    </xf>
    <xf numFmtId="0" fontId="16" fillId="6" borderId="23" xfId="0" applyFont="1" applyFill="1" applyBorder="1" applyAlignment="1">
      <alignment horizontal="center" vertical="center" wrapText="1"/>
    </xf>
    <xf numFmtId="0" fontId="16" fillId="6" borderId="48" xfId="0" applyFont="1" applyFill="1" applyBorder="1" applyAlignment="1">
      <alignment horizontal="center" vertical="center" wrapText="1"/>
    </xf>
    <xf numFmtId="0" fontId="27" fillId="7" borderId="25" xfId="0" applyFont="1" applyFill="1" applyBorder="1" applyAlignment="1">
      <alignment horizontal="center" vertical="center"/>
    </xf>
    <xf numFmtId="0" fontId="27" fillId="7" borderId="26" xfId="0" applyFont="1" applyFill="1" applyBorder="1" applyAlignment="1">
      <alignment horizontal="center" vertical="center"/>
    </xf>
    <xf numFmtId="0" fontId="27" fillId="7" borderId="27" xfId="0" applyFont="1" applyFill="1" applyBorder="1" applyAlignment="1">
      <alignment horizontal="center" vertical="center"/>
    </xf>
    <xf numFmtId="0" fontId="27" fillId="7" borderId="41" xfId="0" applyFont="1" applyFill="1" applyBorder="1" applyAlignment="1">
      <alignment horizontal="center" vertical="center" wrapText="1"/>
    </xf>
    <xf numFmtId="0" fontId="27" fillId="7" borderId="42" xfId="0" applyFont="1" applyFill="1" applyBorder="1" applyAlignment="1">
      <alignment horizontal="center" vertical="center" wrapText="1"/>
    </xf>
    <xf numFmtId="0" fontId="27" fillId="7" borderId="43" xfId="0" applyFont="1" applyFill="1" applyBorder="1" applyAlignment="1">
      <alignment horizontal="center" vertical="center" wrapText="1"/>
    </xf>
    <xf numFmtId="0" fontId="24" fillId="0" borderId="33" xfId="0" applyFont="1" applyBorder="1" applyAlignment="1">
      <alignment horizontal="left" wrapText="1"/>
    </xf>
    <xf numFmtId="0" fontId="24" fillId="0" borderId="53" xfId="0" applyFont="1" applyBorder="1" applyAlignment="1">
      <alignment horizontal="left" wrapText="1"/>
    </xf>
    <xf numFmtId="0" fontId="24" fillId="0" borderId="63" xfId="0" applyFont="1" applyBorder="1" applyAlignment="1">
      <alignment horizontal="left" wrapText="1"/>
    </xf>
    <xf numFmtId="0" fontId="5" fillId="19" borderId="88" xfId="0" applyFont="1" applyFill="1" applyBorder="1" applyAlignment="1">
      <alignment horizontal="center"/>
    </xf>
    <xf numFmtId="0" fontId="5" fillId="19" borderId="89" xfId="0" applyFont="1" applyFill="1" applyBorder="1" applyAlignment="1">
      <alignment horizontal="center"/>
    </xf>
    <xf numFmtId="0" fontId="29" fillId="14" borderId="17" xfId="0" applyFont="1" applyFill="1" applyBorder="1" applyAlignment="1">
      <alignment horizontal="center" vertical="center" wrapText="1"/>
    </xf>
    <xf numFmtId="0" fontId="29" fillId="14" borderId="15" xfId="0" applyFont="1" applyFill="1" applyBorder="1" applyAlignment="1">
      <alignment horizontal="center" vertical="center" wrapText="1"/>
    </xf>
    <xf numFmtId="0" fontId="16" fillId="12" borderId="40" xfId="0" applyFont="1" applyFill="1" applyBorder="1" applyAlignment="1">
      <alignment horizontal="center" vertical="center" textRotation="90" wrapText="1"/>
    </xf>
    <xf numFmtId="0" fontId="16" fillId="12" borderId="9" xfId="0" applyFont="1" applyFill="1" applyBorder="1" applyAlignment="1">
      <alignment horizontal="center" vertical="center" textRotation="90" wrapText="1"/>
    </xf>
    <xf numFmtId="0" fontId="16" fillId="12" borderId="4" xfId="0" applyFont="1" applyFill="1" applyBorder="1" applyAlignment="1">
      <alignment horizontal="center" vertical="center" wrapText="1"/>
    </xf>
    <xf numFmtId="0" fontId="16" fillId="12" borderId="7" xfId="0" applyFont="1" applyFill="1" applyBorder="1" applyAlignment="1">
      <alignment horizontal="center" vertical="center" wrapText="1"/>
    </xf>
    <xf numFmtId="0" fontId="16" fillId="12" borderId="35" xfId="0" applyFont="1" applyFill="1" applyBorder="1" applyAlignment="1">
      <alignment horizontal="center" vertical="center" wrapText="1"/>
    </xf>
    <xf numFmtId="0" fontId="16" fillId="12" borderId="1" xfId="0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center" vertical="center" wrapText="1"/>
    </xf>
    <xf numFmtId="0" fontId="20" fillId="4" borderId="1" xfId="0" applyFont="1" applyFill="1" applyBorder="1" applyAlignment="1">
      <alignment horizontal="center" vertical="center" wrapText="1"/>
    </xf>
    <xf numFmtId="0" fontId="20" fillId="4" borderId="7" xfId="0" applyFont="1" applyFill="1" applyBorder="1" applyAlignment="1">
      <alignment horizontal="center" vertical="center" wrapText="1"/>
    </xf>
    <xf numFmtId="0" fontId="20" fillId="4" borderId="46" xfId="0" applyFont="1" applyFill="1" applyBorder="1" applyAlignment="1">
      <alignment horizontal="center" vertical="center" wrapText="1"/>
    </xf>
    <xf numFmtId="0" fontId="20" fillId="4" borderId="37" xfId="0" applyFont="1" applyFill="1" applyBorder="1" applyAlignment="1">
      <alignment horizontal="center" vertical="center" wrapText="1"/>
    </xf>
    <xf numFmtId="0" fontId="20" fillId="4" borderId="15" xfId="0" applyFont="1" applyFill="1" applyBorder="1" applyAlignment="1">
      <alignment horizontal="center" vertical="center" wrapText="1"/>
    </xf>
    <xf numFmtId="0" fontId="20" fillId="4" borderId="30" xfId="0" applyFont="1" applyFill="1" applyBorder="1" applyAlignment="1">
      <alignment horizontal="center" vertical="center" wrapText="1"/>
    </xf>
    <xf numFmtId="3" fontId="65" fillId="8" borderId="33" xfId="0" applyNumberFormat="1" applyFont="1" applyFill="1" applyBorder="1" applyAlignment="1">
      <alignment horizontal="center" vertical="center" wrapText="1"/>
    </xf>
    <xf numFmtId="0" fontId="5" fillId="8" borderId="63" xfId="0" applyFont="1" applyFill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24" fillId="0" borderId="32" xfId="0" applyFont="1" applyBorder="1" applyAlignment="1">
      <alignment horizontal="left" vertical="center" wrapText="1"/>
    </xf>
    <xf numFmtId="0" fontId="24" fillId="0" borderId="28" xfId="0" applyFont="1" applyBorder="1" applyAlignment="1">
      <alignment horizontal="left" vertical="center" wrapText="1"/>
    </xf>
    <xf numFmtId="0" fontId="5" fillId="0" borderId="28" xfId="0" applyFont="1" applyBorder="1" applyAlignment="1">
      <alignment horizontal="left" vertical="center" wrapText="1"/>
    </xf>
    <xf numFmtId="0" fontId="5" fillId="0" borderId="23" xfId="0" applyFont="1" applyBorder="1" applyAlignment="1">
      <alignment horizontal="left" vertical="center" wrapText="1"/>
    </xf>
    <xf numFmtId="0" fontId="37" fillId="0" borderId="22" xfId="0" applyFont="1" applyBorder="1" applyAlignment="1">
      <alignment horizontal="center" vertical="center" wrapText="1"/>
    </xf>
    <xf numFmtId="0" fontId="37" fillId="0" borderId="19" xfId="0" applyFont="1" applyBorder="1" applyAlignment="1">
      <alignment horizontal="center" vertical="center" wrapText="1"/>
    </xf>
    <xf numFmtId="0" fontId="37" fillId="0" borderId="70" xfId="0" applyFont="1" applyBorder="1" applyAlignment="1">
      <alignment horizontal="center" vertical="center" wrapText="1"/>
    </xf>
    <xf numFmtId="0" fontId="37" fillId="0" borderId="71" xfId="0" applyFont="1" applyBorder="1" applyAlignment="1">
      <alignment horizontal="center" vertical="center" wrapText="1"/>
    </xf>
    <xf numFmtId="0" fontId="37" fillId="0" borderId="72" xfId="0" applyFont="1" applyBorder="1" applyAlignment="1">
      <alignment horizontal="center" vertical="center" wrapText="1"/>
    </xf>
    <xf numFmtId="0" fontId="37" fillId="0" borderId="73" xfId="0" applyFont="1" applyBorder="1" applyAlignment="1">
      <alignment horizontal="center" vertical="center" wrapText="1"/>
    </xf>
    <xf numFmtId="0" fontId="39" fillId="0" borderId="0" xfId="0" applyFont="1" applyAlignment="1">
      <alignment horizontal="center" wrapText="1"/>
    </xf>
    <xf numFmtId="0" fontId="45" fillId="20" borderId="1" xfId="0" applyFont="1" applyFill="1" applyBorder="1" applyAlignment="1">
      <alignment horizontal="left" vertical="center"/>
    </xf>
    <xf numFmtId="0" fontId="45" fillId="0" borderId="1" xfId="0" applyFont="1" applyBorder="1" applyAlignment="1">
      <alignment horizontal="center" vertical="center"/>
    </xf>
    <xf numFmtId="0" fontId="46" fillId="21" borderId="0" xfId="0" applyFont="1" applyFill="1" applyAlignment="1">
      <alignment horizontal="center" vertical="center"/>
    </xf>
    <xf numFmtId="0" fontId="47" fillId="0" borderId="41" xfId="0" applyFont="1" applyBorder="1" applyAlignment="1">
      <alignment horizontal="center" vertical="center" wrapText="1"/>
    </xf>
    <xf numFmtId="0" fontId="47" fillId="0" borderId="20" xfId="0" applyFont="1" applyBorder="1" applyAlignment="1">
      <alignment horizontal="center" vertical="center" wrapText="1"/>
    </xf>
    <xf numFmtId="0" fontId="47" fillId="0" borderId="42" xfId="0" applyFont="1" applyBorder="1" applyAlignment="1">
      <alignment horizontal="center" vertical="center" wrapText="1"/>
    </xf>
    <xf numFmtId="0" fontId="47" fillId="0" borderId="43" xfId="0" applyFont="1" applyBorder="1" applyAlignment="1">
      <alignment horizontal="center" vertical="center" wrapText="1"/>
    </xf>
    <xf numFmtId="0" fontId="45" fillId="0" borderId="39" xfId="0" applyFont="1" applyBorder="1" applyAlignment="1">
      <alignment horizontal="center" vertical="center" wrapText="1"/>
    </xf>
    <xf numFmtId="0" fontId="45" fillId="0" borderId="48" xfId="0" applyFont="1" applyBorder="1" applyAlignment="1">
      <alignment horizontal="center" vertical="center" wrapText="1"/>
    </xf>
    <xf numFmtId="0" fontId="47" fillId="14" borderId="41" xfId="0" applyFont="1" applyFill="1" applyBorder="1" applyAlignment="1">
      <alignment horizontal="center" vertical="center" wrapText="1"/>
    </xf>
    <xf numFmtId="0" fontId="47" fillId="14" borderId="42" xfId="0" applyFont="1" applyFill="1" applyBorder="1" applyAlignment="1">
      <alignment horizontal="center" vertical="center" wrapText="1"/>
    </xf>
    <xf numFmtId="0" fontId="47" fillId="14" borderId="43" xfId="0" applyFont="1" applyFill="1" applyBorder="1" applyAlignment="1">
      <alignment horizontal="center" vertical="center" wrapText="1"/>
    </xf>
    <xf numFmtId="0" fontId="48" fillId="0" borderId="42" xfId="0" applyFont="1" applyBorder="1"/>
    <xf numFmtId="0" fontId="48" fillId="0" borderId="43" xfId="0" applyFont="1" applyBorder="1"/>
    <xf numFmtId="0" fontId="32" fillId="0" borderId="1" xfId="0" applyFont="1" applyBorder="1" applyAlignment="1">
      <alignment horizontal="center" vertical="center"/>
    </xf>
    <xf numFmtId="0" fontId="45" fillId="0" borderId="1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center" vertical="center" wrapText="1"/>
    </xf>
    <xf numFmtId="0" fontId="45" fillId="0" borderId="1" xfId="0" applyFont="1" applyBorder="1" applyAlignment="1">
      <alignment horizontal="left" vertical="center"/>
    </xf>
    <xf numFmtId="0" fontId="47" fillId="14" borderId="44" xfId="0" applyFont="1" applyFill="1" applyBorder="1" applyAlignment="1">
      <alignment horizontal="center" vertical="center" wrapText="1"/>
    </xf>
    <xf numFmtId="0" fontId="47" fillId="14" borderId="46" xfId="0" applyFont="1" applyFill="1" applyBorder="1" applyAlignment="1">
      <alignment horizontal="center" vertical="center" wrapText="1"/>
    </xf>
    <xf numFmtId="0" fontId="47" fillId="14" borderId="31" xfId="0" applyFont="1" applyFill="1" applyBorder="1" applyAlignment="1">
      <alignment horizontal="center" vertical="center" wrapText="1"/>
    </xf>
    <xf numFmtId="0" fontId="45" fillId="0" borderId="47" xfId="0" applyFont="1" applyBorder="1" applyAlignment="1">
      <alignment horizontal="center" vertical="center" textRotation="90" wrapText="1"/>
    </xf>
    <xf numFmtId="0" fontId="45" fillId="0" borderId="2" xfId="0" applyFont="1" applyBorder="1" applyAlignment="1">
      <alignment horizontal="center" vertical="center" textRotation="90" wrapText="1"/>
    </xf>
    <xf numFmtId="0" fontId="45" fillId="0" borderId="7" xfId="0" applyFont="1" applyBorder="1" applyAlignment="1">
      <alignment horizontal="center" vertical="center" wrapText="1"/>
    </xf>
    <xf numFmtId="0" fontId="45" fillId="0" borderId="10" xfId="0" applyFont="1" applyBorder="1" applyAlignment="1">
      <alignment horizontal="center" vertical="center" wrapText="1"/>
    </xf>
    <xf numFmtId="0" fontId="45" fillId="0" borderId="4" xfId="0" applyFont="1" applyBorder="1" applyAlignment="1">
      <alignment horizontal="center" vertical="center" wrapText="1"/>
    </xf>
    <xf numFmtId="0" fontId="45" fillId="0" borderId="45" xfId="0" applyFont="1" applyBorder="1" applyAlignment="1">
      <alignment horizontal="center" vertical="center" wrapText="1"/>
    </xf>
    <xf numFmtId="0" fontId="45" fillId="0" borderId="30" xfId="0" applyFont="1" applyBorder="1" applyAlignment="1">
      <alignment horizontal="center" vertical="center" wrapText="1"/>
    </xf>
    <xf numFmtId="0" fontId="20" fillId="22" borderId="4" xfId="0" applyFont="1" applyFill="1" applyBorder="1" applyAlignment="1">
      <alignment horizontal="center" vertical="center" wrapText="1"/>
    </xf>
    <xf numFmtId="0" fontId="20" fillId="22" borderId="7" xfId="0" applyFont="1" applyFill="1" applyBorder="1" applyAlignment="1">
      <alignment horizontal="center" vertical="center" wrapText="1"/>
    </xf>
    <xf numFmtId="0" fontId="20" fillId="22" borderId="1" xfId="0" applyFont="1" applyFill="1" applyBorder="1" applyAlignment="1">
      <alignment horizontal="center" vertical="center" wrapText="1"/>
    </xf>
    <xf numFmtId="0" fontId="49" fillId="0" borderId="7" xfId="0" applyFont="1" applyBorder="1" applyAlignment="1">
      <alignment horizontal="center" vertical="center" wrapText="1"/>
    </xf>
    <xf numFmtId="0" fontId="49" fillId="0" borderId="4" xfId="0" applyFont="1" applyBorder="1" applyAlignment="1">
      <alignment horizontal="center" vertical="center" wrapText="1"/>
    </xf>
    <xf numFmtId="0" fontId="21" fillId="0" borderId="7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49" fillId="0" borderId="1" xfId="0" applyFont="1" applyBorder="1" applyAlignment="1">
      <alignment horizontal="center" vertical="top" wrapText="1"/>
    </xf>
    <xf numFmtId="0" fontId="21" fillId="0" borderId="1" xfId="0" applyFont="1" applyBorder="1" applyAlignment="1">
      <alignment vertical="top" wrapText="1"/>
    </xf>
    <xf numFmtId="168" fontId="50" fillId="0" borderId="16" xfId="0" applyNumberFormat="1" applyFont="1" applyBorder="1" applyAlignment="1">
      <alignment horizontal="center" vertical="center" wrapText="1"/>
    </xf>
    <xf numFmtId="168" fontId="4" fillId="0" borderId="10" xfId="0" applyNumberFormat="1" applyFont="1" applyBorder="1" applyAlignment="1">
      <alignment horizontal="center" vertical="center" wrapText="1"/>
    </xf>
    <xf numFmtId="166" fontId="21" fillId="0" borderId="7" xfId="1" applyNumberFormat="1" applyFont="1" applyFill="1" applyBorder="1" applyAlignment="1">
      <alignment horizontal="center" vertical="center"/>
    </xf>
    <xf numFmtId="3" fontId="21" fillId="0" borderId="7" xfId="0" applyNumberFormat="1" applyFont="1" applyBorder="1" applyAlignment="1">
      <alignment horizontal="center" vertical="center"/>
    </xf>
    <xf numFmtId="3" fontId="21" fillId="0" borderId="4" xfId="0" applyNumberFormat="1" applyFont="1" applyBorder="1" applyAlignment="1">
      <alignment horizontal="center" vertical="center"/>
    </xf>
    <xf numFmtId="0" fontId="21" fillId="0" borderId="20" xfId="0" applyFont="1" applyBorder="1" applyAlignment="1">
      <alignment horizontal="center" vertical="center"/>
    </xf>
    <xf numFmtId="0" fontId="4" fillId="30" borderId="41" xfId="0" applyFont="1" applyFill="1" applyBorder="1" applyAlignment="1">
      <alignment horizontal="center"/>
    </xf>
    <xf numFmtId="0" fontId="4" fillId="30" borderId="42" xfId="0" applyFont="1" applyFill="1" applyBorder="1" applyAlignment="1">
      <alignment horizontal="center"/>
    </xf>
    <xf numFmtId="0" fontId="57" fillId="0" borderId="26" xfId="0" applyFont="1" applyBorder="1" applyAlignment="1">
      <alignment horizontal="center" vertical="center" wrapText="1"/>
    </xf>
    <xf numFmtId="0" fontId="57" fillId="0" borderId="27" xfId="0" applyFont="1" applyBorder="1" applyAlignment="1">
      <alignment horizontal="center" vertical="center" wrapText="1"/>
    </xf>
    <xf numFmtId="0" fontId="68" fillId="0" borderId="32" xfId="0" applyFont="1" applyBorder="1" applyAlignment="1">
      <alignment horizontal="left" vertical="center" wrapText="1"/>
    </xf>
    <xf numFmtId="0" fontId="68" fillId="0" borderId="28" xfId="0" applyFont="1" applyBorder="1" applyAlignment="1">
      <alignment horizontal="left" vertical="center" wrapText="1"/>
    </xf>
    <xf numFmtId="0" fontId="50" fillId="0" borderId="28" xfId="0" applyFont="1" applyBorder="1" applyAlignment="1">
      <alignment horizontal="left" vertical="center" wrapText="1"/>
    </xf>
    <xf numFmtId="0" fontId="50" fillId="0" borderId="23" xfId="0" applyFont="1" applyBorder="1" applyAlignment="1">
      <alignment horizontal="left" vertical="center" wrapText="1"/>
    </xf>
    <xf numFmtId="0" fontId="51" fillId="26" borderId="1" xfId="0" applyFont="1" applyFill="1" applyBorder="1" applyAlignment="1">
      <alignment horizontal="center" vertical="center" wrapText="1"/>
    </xf>
    <xf numFmtId="0" fontId="57" fillId="0" borderId="109" xfId="0" applyFont="1" applyBorder="1" applyAlignment="1">
      <alignment horizontal="center" vertical="center" wrapText="1"/>
    </xf>
    <xf numFmtId="0" fontId="57" fillId="0" borderId="110" xfId="0" applyFont="1" applyBorder="1" applyAlignment="1">
      <alignment horizontal="center" vertical="center" wrapText="1"/>
    </xf>
    <xf numFmtId="0" fontId="57" fillId="0" borderId="111" xfId="0" applyFont="1" applyBorder="1" applyAlignment="1">
      <alignment horizontal="center" vertical="center" wrapText="1"/>
    </xf>
    <xf numFmtId="0" fontId="68" fillId="0" borderId="3" xfId="0" applyFont="1" applyBorder="1" applyAlignment="1">
      <alignment horizontal="left" vertical="center" wrapText="1"/>
    </xf>
    <xf numFmtId="0" fontId="68" fillId="0" borderId="0" xfId="0" applyFont="1" applyAlignment="1">
      <alignment horizontal="left" vertical="center" wrapText="1"/>
    </xf>
    <xf numFmtId="0" fontId="50" fillId="0" borderId="0" xfId="0" applyFont="1" applyAlignment="1">
      <alignment horizontal="left" vertical="center" wrapText="1"/>
    </xf>
    <xf numFmtId="0" fontId="50" fillId="0" borderId="48" xfId="0" applyFont="1" applyBorder="1" applyAlignment="1">
      <alignment horizontal="left" vertical="center" wrapText="1"/>
    </xf>
    <xf numFmtId="0" fontId="57" fillId="27" borderId="66" xfId="0" applyFont="1" applyFill="1" applyBorder="1" applyAlignment="1">
      <alignment horizontal="center" vertical="center" wrapText="1"/>
    </xf>
    <xf numFmtId="0" fontId="57" fillId="27" borderId="67" xfId="0" applyFont="1" applyFill="1" applyBorder="1" applyAlignment="1">
      <alignment horizontal="center" vertical="center" wrapText="1"/>
    </xf>
    <xf numFmtId="0" fontId="57" fillId="27" borderId="68" xfId="0" applyFont="1" applyFill="1" applyBorder="1" applyAlignment="1">
      <alignment horizontal="center" vertical="center" wrapText="1"/>
    </xf>
    <xf numFmtId="0" fontId="57" fillId="0" borderId="22" xfId="0" applyFont="1" applyBorder="1" applyAlignment="1">
      <alignment horizontal="center" vertical="center" wrapText="1"/>
    </xf>
    <xf numFmtId="0" fontId="57" fillId="0" borderId="19" xfId="0" applyFont="1" applyBorder="1" applyAlignment="1">
      <alignment horizontal="center" vertical="center" wrapText="1"/>
    </xf>
    <xf numFmtId="0" fontId="57" fillId="0" borderId="70" xfId="0" applyFont="1" applyBorder="1" applyAlignment="1">
      <alignment horizontal="center" vertical="center" wrapText="1"/>
    </xf>
    <xf numFmtId="0" fontId="56" fillId="0" borderId="25" xfId="0" applyFont="1" applyBorder="1" applyAlignment="1">
      <alignment horizontal="center" vertical="center" wrapText="1"/>
    </xf>
    <xf numFmtId="0" fontId="56" fillId="0" borderId="26" xfId="0" applyFont="1" applyBorder="1" applyAlignment="1">
      <alignment horizontal="center" vertical="center" wrapText="1"/>
    </xf>
    <xf numFmtId="0" fontId="39" fillId="0" borderId="26" xfId="0" applyFont="1" applyBorder="1" applyAlignment="1">
      <alignment horizontal="center" vertical="center" wrapText="1"/>
    </xf>
    <xf numFmtId="0" fontId="39" fillId="0" borderId="27" xfId="0" applyFont="1" applyBorder="1" applyAlignment="1">
      <alignment horizontal="center" vertical="center" wrapText="1"/>
    </xf>
    <xf numFmtId="0" fontId="4" fillId="30" borderId="9" xfId="0" applyFont="1" applyFill="1" applyBorder="1" applyAlignment="1">
      <alignment horizontal="center"/>
    </xf>
    <xf numFmtId="0" fontId="4" fillId="30" borderId="30" xfId="0" applyFont="1" applyFill="1" applyBorder="1" applyAlignment="1">
      <alignment horizontal="center"/>
    </xf>
    <xf numFmtId="0" fontId="57" fillId="0" borderId="112" xfId="0" applyFont="1" applyBorder="1" applyAlignment="1">
      <alignment horizontal="center" vertical="center" wrapText="1"/>
    </xf>
    <xf numFmtId="0" fontId="57" fillId="0" borderId="113" xfId="0" applyFont="1" applyBorder="1" applyAlignment="1">
      <alignment horizontal="center" vertical="center" wrapText="1"/>
    </xf>
    <xf numFmtId="0" fontId="57" fillId="0" borderId="99" xfId="0" applyFont="1" applyBorder="1" applyAlignment="1">
      <alignment horizontal="center" vertical="center" wrapText="1"/>
    </xf>
    <xf numFmtId="0" fontId="57" fillId="0" borderId="100" xfId="0" applyFont="1" applyBorder="1" applyAlignment="1">
      <alignment horizontal="center" vertical="center" wrapText="1"/>
    </xf>
    <xf numFmtId="0" fontId="57" fillId="0" borderId="101" xfId="0" applyFont="1" applyBorder="1" applyAlignment="1">
      <alignment horizontal="center" vertical="center" wrapText="1"/>
    </xf>
    <xf numFmtId="0" fontId="57" fillId="29" borderId="32" xfId="0" applyFont="1" applyFill="1" applyBorder="1" applyAlignment="1">
      <alignment horizontal="center" vertical="center" wrapText="1"/>
    </xf>
    <xf numFmtId="0" fontId="57" fillId="29" borderId="23" xfId="0" applyFont="1" applyFill="1" applyBorder="1" applyAlignment="1">
      <alignment horizontal="center" vertical="center" wrapText="1"/>
    </xf>
    <xf numFmtId="0" fontId="57" fillId="29" borderId="102" xfId="0" applyFont="1" applyFill="1" applyBorder="1" applyAlignment="1">
      <alignment horizontal="center" vertical="center" wrapText="1"/>
    </xf>
    <xf numFmtId="0" fontId="57" fillId="29" borderId="103" xfId="0" applyFont="1" applyFill="1" applyBorder="1" applyAlignment="1">
      <alignment horizontal="center" vertical="center" wrapText="1"/>
    </xf>
    <xf numFmtId="0" fontId="4" fillId="30" borderId="6" xfId="0" applyFont="1" applyFill="1" applyBorder="1" applyAlignment="1">
      <alignment horizontal="center"/>
    </xf>
    <xf numFmtId="0" fontId="4" fillId="30" borderId="34" xfId="0" applyFont="1" applyFill="1" applyBorder="1" applyAlignment="1">
      <alignment horizontal="center"/>
    </xf>
    <xf numFmtId="0" fontId="57" fillId="0" borderId="104" xfId="0" applyFont="1" applyBorder="1" applyAlignment="1">
      <alignment horizontal="center" vertical="center" wrapText="1"/>
    </xf>
    <xf numFmtId="0" fontId="57" fillId="0" borderId="105" xfId="0" applyFont="1" applyBorder="1" applyAlignment="1">
      <alignment horizontal="center" vertical="center" wrapText="1"/>
    </xf>
    <xf numFmtId="0" fontId="57" fillId="0" borderId="0" xfId="0" applyFont="1" applyAlignment="1">
      <alignment horizontal="center" vertical="center" wrapText="1"/>
    </xf>
    <xf numFmtId="0" fontId="68" fillId="0" borderId="33" xfId="0" applyFont="1" applyBorder="1" applyAlignment="1">
      <alignment horizontal="left" vertical="center" wrapText="1"/>
    </xf>
    <xf numFmtId="0" fontId="68" fillId="0" borderId="53" xfId="0" applyFont="1" applyBorder="1" applyAlignment="1">
      <alignment horizontal="left" vertical="center" wrapText="1"/>
    </xf>
    <xf numFmtId="0" fontId="50" fillId="0" borderId="53" xfId="0" applyFont="1" applyBorder="1" applyAlignment="1">
      <alignment horizontal="left" vertical="center" wrapText="1"/>
    </xf>
    <xf numFmtId="0" fontId="50" fillId="0" borderId="63" xfId="0" applyFont="1" applyBorder="1" applyAlignment="1">
      <alignment horizontal="left" vertical="center" wrapText="1"/>
    </xf>
    <xf numFmtId="0" fontId="57" fillId="0" borderId="42" xfId="0" applyFont="1" applyBorder="1" applyAlignment="1">
      <alignment horizontal="center" vertical="center" wrapText="1"/>
    </xf>
    <xf numFmtId="0" fontId="57" fillId="0" borderId="43" xfId="0" applyFont="1" applyBorder="1" applyAlignment="1">
      <alignment horizontal="center" vertical="center" wrapText="1"/>
    </xf>
    <xf numFmtId="0" fontId="57" fillId="0" borderId="22" xfId="0" applyFont="1" applyBorder="1" applyAlignment="1">
      <alignment horizontal="center" vertical="center"/>
    </xf>
    <xf numFmtId="0" fontId="57" fillId="0" borderId="19" xfId="0" applyFont="1" applyBorder="1" applyAlignment="1">
      <alignment horizontal="center" vertical="center"/>
    </xf>
    <xf numFmtId="0" fontId="57" fillId="0" borderId="70" xfId="0" applyFont="1" applyBorder="1" applyAlignment="1">
      <alignment horizontal="center" vertical="center"/>
    </xf>
  </cellXfs>
  <cellStyles count="7">
    <cellStyle name="Milliers" xfId="1" builtinId="3"/>
    <cellStyle name="Milliers 2" xfId="2" xr:uid="{00000000-0005-0000-0000-000001000000}"/>
    <cellStyle name="Milliers 2 5 3" xfId="3" xr:uid="{00000000-0005-0000-0000-000002000000}"/>
    <cellStyle name="Milliers 3" xfId="4" xr:uid="{00000000-0005-0000-0000-000003000000}"/>
    <cellStyle name="Milliers 4" xfId="5" xr:uid="{00000000-0005-0000-0000-000004000000}"/>
    <cellStyle name="Normal" xfId="0" builtinId="0"/>
    <cellStyle name="Normal 2 8 3" xfId="6" xr:uid="{00000000-0005-0000-0000-000006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pageSetUpPr fitToPage="1"/>
  </sheetPr>
  <dimension ref="A2:Z49"/>
  <sheetViews>
    <sheetView tabSelected="1" topLeftCell="A25" zoomScale="90" zoomScaleNormal="90" zoomScalePageLayoutView="60" workbookViewId="0">
      <selection activeCell="T35" sqref="T35"/>
    </sheetView>
  </sheetViews>
  <sheetFormatPr baseColWidth="10" defaultColWidth="10.85546875" defaultRowHeight="14.25" x14ac:dyDescent="0.2"/>
  <cols>
    <col min="1" max="1" width="3.140625" style="4" customWidth="1"/>
    <col min="2" max="2" width="43.42578125" style="1" customWidth="1"/>
    <col min="3" max="3" width="10.28515625" style="1" customWidth="1"/>
    <col min="4" max="4" width="23.28515625" style="1" customWidth="1"/>
    <col min="5" max="5" width="11.28515625" style="1" customWidth="1"/>
    <col min="6" max="6" width="6.5703125" style="1" customWidth="1"/>
    <col min="7" max="7" width="10.5703125" style="1" customWidth="1"/>
    <col min="8" max="8" width="11.42578125" style="1" customWidth="1"/>
    <col min="9" max="9" width="7.42578125" style="1" customWidth="1"/>
    <col min="10" max="10" width="11.5703125" style="1" customWidth="1"/>
    <col min="11" max="11" width="15.140625" style="2" bestFit="1" customWidth="1"/>
    <col min="12" max="12" width="11.5703125" style="1" customWidth="1"/>
    <col min="13" max="14" width="12.85546875" style="1" customWidth="1"/>
    <col min="15" max="15" width="12.7109375" style="1" customWidth="1"/>
    <col min="16" max="16" width="12.28515625" style="1" customWidth="1"/>
    <col min="17" max="17" width="12" style="1" customWidth="1"/>
    <col min="18" max="19" width="11.85546875" style="1" bestFit="1" customWidth="1"/>
    <col min="20" max="20" width="17.85546875" style="1" customWidth="1"/>
    <col min="21" max="26" width="11.85546875" style="1" bestFit="1" customWidth="1"/>
    <col min="27" max="29" width="11.42578125" style="1"/>
    <col min="30" max="16384" width="10.85546875" style="1"/>
  </cols>
  <sheetData>
    <row r="2" spans="1:26" ht="15" x14ac:dyDescent="0.25">
      <c r="A2"/>
      <c r="B2" s="42"/>
      <c r="C2" s="4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</row>
    <row r="3" spans="1:26" ht="15" x14ac:dyDescent="0.25">
      <c r="A3"/>
      <c r="B3" s="224" t="s">
        <v>142</v>
      </c>
      <c r="C3" s="224"/>
      <c r="D3" s="224"/>
      <c r="E3"/>
      <c r="F3"/>
      <c r="G3"/>
      <c r="H3"/>
      <c r="I3"/>
      <c r="J3" s="210" t="s">
        <v>131</v>
      </c>
      <c r="K3" s="210"/>
      <c r="L3" s="210"/>
      <c r="M3" s="210"/>
      <c r="N3" s="210"/>
      <c r="O3"/>
      <c r="P3"/>
      <c r="Q3"/>
      <c r="R3"/>
      <c r="S3"/>
      <c r="T3"/>
      <c r="U3"/>
      <c r="V3"/>
      <c r="W3"/>
      <c r="X3"/>
      <c r="Y3"/>
      <c r="Z3"/>
    </row>
    <row r="4" spans="1:26" ht="15.75" thickBot="1" x14ac:dyDescent="0.3">
      <c r="A4"/>
      <c r="B4" s="225"/>
      <c r="C4" s="225"/>
      <c r="D4" s="225"/>
      <c r="E4" s="43"/>
      <c r="F4"/>
      <c r="G4"/>
      <c r="H4" s="44"/>
      <c r="I4" s="4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</row>
    <row r="5" spans="1:26" ht="15" x14ac:dyDescent="0.25">
      <c r="A5"/>
      <c r="B5" s="228" t="s">
        <v>15</v>
      </c>
      <c r="C5" s="229"/>
      <c r="D5" s="265" t="s">
        <v>127</v>
      </c>
      <c r="E5" s="265"/>
      <c r="F5" s="265"/>
      <c r="G5" s="265"/>
      <c r="H5" s="265"/>
      <c r="I5" s="266"/>
      <c r="J5" s="45"/>
      <c r="K5" s="45"/>
      <c r="L5" s="45"/>
      <c r="M5"/>
      <c r="N5"/>
      <c r="O5"/>
      <c r="P5"/>
      <c r="Q5"/>
      <c r="R5"/>
      <c r="S5"/>
      <c r="T5"/>
      <c r="U5"/>
      <c r="V5"/>
      <c r="W5"/>
      <c r="X5"/>
      <c r="Y5"/>
      <c r="Z5"/>
    </row>
    <row r="6" spans="1:26" ht="15" x14ac:dyDescent="0.25">
      <c r="A6"/>
      <c r="B6" s="230" t="s">
        <v>16</v>
      </c>
      <c r="C6" s="231"/>
      <c r="D6" s="271">
        <v>2024</v>
      </c>
      <c r="E6" s="271"/>
      <c r="F6" s="271"/>
      <c r="G6" s="271"/>
      <c r="H6" s="271"/>
      <c r="I6" s="272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</row>
    <row r="7" spans="1:26" ht="15" x14ac:dyDescent="0.25">
      <c r="A7"/>
      <c r="B7" s="230" t="s">
        <v>17</v>
      </c>
      <c r="C7" s="231"/>
      <c r="D7" s="271" t="s">
        <v>128</v>
      </c>
      <c r="E7" s="271"/>
      <c r="F7" s="271"/>
      <c r="G7" s="271"/>
      <c r="H7" s="271"/>
      <c r="I7" s="272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</row>
    <row r="8" spans="1:26" ht="14.45" customHeight="1" x14ac:dyDescent="0.25">
      <c r="A8"/>
      <c r="B8" s="273" t="s">
        <v>89</v>
      </c>
      <c r="C8" s="274"/>
      <c r="D8" s="269" t="s">
        <v>129</v>
      </c>
      <c r="E8" s="269"/>
      <c r="F8" s="269"/>
      <c r="G8" s="269"/>
      <c r="H8" s="269"/>
      <c r="I8" s="270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</row>
    <row r="9" spans="1:26" ht="15.75" thickBot="1" x14ac:dyDescent="0.3">
      <c r="A9"/>
      <c r="B9" s="226" t="s">
        <v>18</v>
      </c>
      <c r="C9" s="227"/>
      <c r="D9" s="267" t="s">
        <v>130</v>
      </c>
      <c r="E9" s="267"/>
      <c r="F9" s="267"/>
      <c r="G9" s="267"/>
      <c r="H9" s="267"/>
      <c r="I9" s="268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</row>
    <row r="10" spans="1:26" ht="15.75" thickTop="1" x14ac:dyDescent="0.25">
      <c r="A10"/>
      <c r="B10" s="42"/>
      <c r="C10" s="42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</row>
    <row r="11" spans="1:26" ht="15" x14ac:dyDescent="0.25">
      <c r="A11"/>
      <c r="B11" s="42"/>
      <c r="C11" s="42"/>
      <c r="D11"/>
      <c r="E11"/>
      <c r="F11"/>
      <c r="G11"/>
      <c r="H11"/>
      <c r="I11"/>
      <c r="J11"/>
      <c r="K11" s="15" t="s">
        <v>65</v>
      </c>
      <c r="L11" s="15"/>
      <c r="M11" s="15"/>
      <c r="N11" s="15"/>
      <c r="O11" s="16"/>
      <c r="P11" s="16"/>
      <c r="Q11" s="16"/>
      <c r="R11"/>
      <c r="S11"/>
      <c r="T11"/>
      <c r="U11"/>
      <c r="V11"/>
      <c r="W11"/>
      <c r="X11"/>
      <c r="Y11"/>
      <c r="Z11"/>
    </row>
    <row r="12" spans="1:26" ht="15.75" thickBot="1" x14ac:dyDescent="0.3">
      <c r="A12" s="46"/>
      <c r="B12" s="47"/>
      <c r="C12" s="47"/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  <c r="Z12" s="46"/>
    </row>
    <row r="13" spans="1:26" ht="17.25" thickBot="1" x14ac:dyDescent="0.25">
      <c r="A13" s="250" t="s">
        <v>11</v>
      </c>
      <c r="B13" s="251"/>
      <c r="C13" s="251"/>
      <c r="D13" s="251"/>
      <c r="E13" s="251"/>
      <c r="F13" s="251"/>
      <c r="G13" s="251"/>
      <c r="H13" s="252"/>
      <c r="I13" s="253"/>
      <c r="J13" s="254" t="s">
        <v>14</v>
      </c>
      <c r="K13" s="256" t="s">
        <v>47</v>
      </c>
      <c r="L13" s="256"/>
      <c r="M13" s="256"/>
      <c r="N13" s="257"/>
      <c r="O13" s="232" t="s">
        <v>48</v>
      </c>
      <c r="P13" s="232"/>
      <c r="Q13" s="258"/>
      <c r="R13" s="259" t="s">
        <v>49</v>
      </c>
      <c r="S13" s="260"/>
      <c r="T13" s="260"/>
      <c r="U13" s="260"/>
      <c r="V13" s="260"/>
      <c r="W13" s="260"/>
      <c r="X13" s="261"/>
      <c r="Y13" s="232" t="s">
        <v>50</v>
      </c>
      <c r="Z13" s="233"/>
    </row>
    <row r="14" spans="1:26" ht="75.75" customHeight="1" x14ac:dyDescent="0.2">
      <c r="A14" s="234" t="s">
        <v>51</v>
      </c>
      <c r="B14" s="236" t="s">
        <v>10</v>
      </c>
      <c r="C14" s="262" t="s">
        <v>126</v>
      </c>
      <c r="D14" s="236" t="s">
        <v>25</v>
      </c>
      <c r="E14" s="236" t="s">
        <v>52</v>
      </c>
      <c r="F14" s="236" t="s">
        <v>3</v>
      </c>
      <c r="G14" s="236" t="s">
        <v>23</v>
      </c>
      <c r="H14" s="239" t="s">
        <v>5</v>
      </c>
      <c r="I14" s="240" t="s">
        <v>53</v>
      </c>
      <c r="J14" s="255"/>
      <c r="K14" s="242" t="s">
        <v>54</v>
      </c>
      <c r="L14" s="39" t="s">
        <v>55</v>
      </c>
      <c r="M14" s="39" t="s">
        <v>56</v>
      </c>
      <c r="N14" s="5" t="s">
        <v>9</v>
      </c>
      <c r="O14" s="38" t="s">
        <v>30</v>
      </c>
      <c r="P14" s="39" t="s">
        <v>57</v>
      </c>
      <c r="Q14" s="5" t="s">
        <v>58</v>
      </c>
      <c r="R14" s="38" t="s">
        <v>59</v>
      </c>
      <c r="S14" s="39" t="s">
        <v>60</v>
      </c>
      <c r="T14" s="244" t="s">
        <v>24</v>
      </c>
      <c r="U14" s="39" t="s">
        <v>61</v>
      </c>
      <c r="V14" s="39" t="s">
        <v>62</v>
      </c>
      <c r="W14" s="39" t="s">
        <v>29</v>
      </c>
      <c r="X14" s="5" t="s">
        <v>37</v>
      </c>
      <c r="Y14" s="246" t="s">
        <v>63</v>
      </c>
      <c r="Z14" s="248" t="s">
        <v>64</v>
      </c>
    </row>
    <row r="15" spans="1:26" ht="15" x14ac:dyDescent="0.25">
      <c r="A15" s="235"/>
      <c r="B15" s="237"/>
      <c r="C15" s="263"/>
      <c r="D15" s="237"/>
      <c r="E15" s="238"/>
      <c r="F15" s="237"/>
      <c r="G15" s="236"/>
      <c r="H15" s="237"/>
      <c r="I15" s="241"/>
      <c r="J15" s="255"/>
      <c r="K15" s="243"/>
      <c r="L15" s="6">
        <v>12</v>
      </c>
      <c r="M15" s="7">
        <v>3</v>
      </c>
      <c r="N15" s="8">
        <v>30</v>
      </c>
      <c r="O15" s="9">
        <v>15</v>
      </c>
      <c r="P15" s="6">
        <v>12</v>
      </c>
      <c r="Q15" s="10">
        <v>15</v>
      </c>
      <c r="R15" s="9">
        <v>7</v>
      </c>
      <c r="S15" s="11">
        <v>12</v>
      </c>
      <c r="T15" s="245"/>
      <c r="U15" s="6">
        <v>7</v>
      </c>
      <c r="V15" s="6">
        <v>10</v>
      </c>
      <c r="W15" s="6">
        <v>3</v>
      </c>
      <c r="X15" s="8">
        <v>3</v>
      </c>
      <c r="Y15" s="247"/>
      <c r="Z15" s="249"/>
    </row>
    <row r="16" spans="1:26" ht="15.75" x14ac:dyDescent="0.2">
      <c r="A16" s="264">
        <v>1</v>
      </c>
      <c r="B16" s="217" t="s">
        <v>133</v>
      </c>
      <c r="C16" s="222">
        <v>2024</v>
      </c>
      <c r="D16" s="218"/>
      <c r="E16" s="220" t="s">
        <v>134</v>
      </c>
      <c r="F16" s="215">
        <v>18</v>
      </c>
      <c r="G16" s="211" t="s">
        <v>103</v>
      </c>
      <c r="H16" s="213" t="s">
        <v>143</v>
      </c>
      <c r="I16" s="211" t="s">
        <v>40</v>
      </c>
      <c r="J16" s="12" t="s">
        <v>12</v>
      </c>
      <c r="K16" s="12">
        <v>45434</v>
      </c>
      <c r="L16" s="12">
        <f>$K16+$L15+4</f>
        <v>45450</v>
      </c>
      <c r="M16" s="12">
        <f>L16+M15</f>
        <v>45453</v>
      </c>
      <c r="N16" s="12">
        <f>M16+N15</f>
        <v>45483</v>
      </c>
      <c r="O16" s="12">
        <f>N16+O15+6</f>
        <v>45504</v>
      </c>
      <c r="P16" s="12">
        <f>O16+P15+4</f>
        <v>45520</v>
      </c>
      <c r="Q16" s="12">
        <f>P16+Q15+6</f>
        <v>45541</v>
      </c>
      <c r="R16" s="12">
        <f>Q16+R15+3</f>
        <v>45551</v>
      </c>
      <c r="S16" s="12">
        <f>R16+S15+4+2</f>
        <v>45569</v>
      </c>
      <c r="T16" s="12"/>
      <c r="U16" s="12">
        <f>S16+U15+3</f>
        <v>45579</v>
      </c>
      <c r="V16" s="12">
        <f>U16+V15+4</f>
        <v>45593</v>
      </c>
      <c r="W16" s="12">
        <f>V16+W15+4</f>
        <v>45600</v>
      </c>
      <c r="X16" s="12">
        <f>W16+X15</f>
        <v>45603</v>
      </c>
      <c r="Y16" s="12">
        <f>X16+2+2</f>
        <v>45607</v>
      </c>
      <c r="Z16" s="12">
        <f>Y16+49</f>
        <v>45656</v>
      </c>
    </row>
    <row r="17" spans="1:26" ht="68.45" customHeight="1" x14ac:dyDescent="0.25">
      <c r="A17" s="264"/>
      <c r="B17" s="217"/>
      <c r="C17" s="223"/>
      <c r="D17" s="219"/>
      <c r="E17" s="221"/>
      <c r="F17" s="216"/>
      <c r="G17" s="212"/>
      <c r="H17" s="214"/>
      <c r="I17" s="313"/>
      <c r="J17" s="13" t="s">
        <v>13</v>
      </c>
      <c r="K17" s="144"/>
      <c r="L17" s="144"/>
      <c r="M17" s="144"/>
      <c r="N17" s="144"/>
      <c r="O17" s="144"/>
      <c r="P17" s="48"/>
      <c r="Q17" s="14"/>
      <c r="R17" s="14"/>
      <c r="S17" s="14"/>
      <c r="T17" s="14"/>
      <c r="U17" s="14"/>
      <c r="V17" s="14"/>
      <c r="W17" s="14"/>
      <c r="X17" s="14"/>
      <c r="Y17" s="14"/>
      <c r="Z17" s="14"/>
    </row>
    <row r="18" spans="1:26" ht="15.6" customHeight="1" x14ac:dyDescent="0.2">
      <c r="A18" s="264">
        <v>2</v>
      </c>
      <c r="B18" s="275" t="s">
        <v>139</v>
      </c>
      <c r="C18" s="222">
        <v>2024</v>
      </c>
      <c r="D18" s="218"/>
      <c r="E18" s="220" t="s">
        <v>135</v>
      </c>
      <c r="F18" s="215">
        <v>18</v>
      </c>
      <c r="G18" s="211" t="s">
        <v>103</v>
      </c>
      <c r="H18" s="310" t="s">
        <v>132</v>
      </c>
      <c r="I18" s="313"/>
      <c r="J18" s="12" t="s">
        <v>12</v>
      </c>
      <c r="K18" s="12">
        <v>45434</v>
      </c>
      <c r="L18" s="12">
        <f>K18+L15+4</f>
        <v>45450</v>
      </c>
      <c r="M18" s="12">
        <f>L18+M15</f>
        <v>45453</v>
      </c>
      <c r="N18" s="12">
        <f t="shared" ref="N18" si="0">M18+N15</f>
        <v>45483</v>
      </c>
      <c r="O18" s="12">
        <f>N18+O15+6</f>
        <v>45504</v>
      </c>
      <c r="P18" s="12">
        <f>O18+P15+4</f>
        <v>45520</v>
      </c>
      <c r="Q18" s="12">
        <f>P18+Q15+6</f>
        <v>45541</v>
      </c>
      <c r="R18" s="12">
        <f>Q18+R15+3</f>
        <v>45551</v>
      </c>
      <c r="S18" s="12">
        <f>R18+S15+4+2</f>
        <v>45569</v>
      </c>
      <c r="T18" s="12"/>
      <c r="U18" s="12">
        <f>S18+U15+3</f>
        <v>45579</v>
      </c>
      <c r="V18" s="12">
        <f>U18+V15+4</f>
        <v>45593</v>
      </c>
      <c r="W18" s="12">
        <f>V18+W15+4</f>
        <v>45600</v>
      </c>
      <c r="X18" s="12">
        <f>W18+X15</f>
        <v>45603</v>
      </c>
      <c r="Y18" s="12">
        <f>X18+2+2</f>
        <v>45607</v>
      </c>
      <c r="Z18" s="12">
        <f>Y18+40+45</f>
        <v>45692</v>
      </c>
    </row>
    <row r="19" spans="1:26" ht="15.75" x14ac:dyDescent="0.25">
      <c r="A19" s="264"/>
      <c r="B19" s="275"/>
      <c r="C19" s="223"/>
      <c r="D19" s="219"/>
      <c r="E19" s="221"/>
      <c r="F19" s="216"/>
      <c r="G19" s="212"/>
      <c r="H19" s="311"/>
      <c r="I19" s="313"/>
      <c r="J19" s="13" t="s">
        <v>13</v>
      </c>
      <c r="K19" s="136"/>
      <c r="L19" s="187"/>
      <c r="M19" s="187"/>
      <c r="N19" s="187"/>
      <c r="O19" s="187"/>
      <c r="P19" s="187"/>
      <c r="Q19" s="187"/>
      <c r="R19" s="187"/>
      <c r="S19" s="187"/>
      <c r="T19" s="14"/>
      <c r="U19" s="187"/>
      <c r="V19" s="187"/>
      <c r="W19" s="187"/>
      <c r="X19" s="187"/>
      <c r="Y19" s="187"/>
      <c r="Z19" s="187"/>
    </row>
    <row r="20" spans="1:26" ht="15.75" x14ac:dyDescent="0.25">
      <c r="A20" s="264">
        <v>3</v>
      </c>
      <c r="B20" s="217" t="s">
        <v>140</v>
      </c>
      <c r="C20" s="222">
        <v>2024</v>
      </c>
      <c r="D20" s="218"/>
      <c r="E20" s="220" t="s">
        <v>136</v>
      </c>
      <c r="F20" s="215">
        <v>18</v>
      </c>
      <c r="G20" s="211" t="s">
        <v>103</v>
      </c>
      <c r="H20" s="311"/>
      <c r="I20" s="313"/>
      <c r="J20" s="12" t="s">
        <v>12</v>
      </c>
      <c r="K20" s="12">
        <v>45436</v>
      </c>
      <c r="L20" s="12">
        <f>K20+L15+5</f>
        <v>45453</v>
      </c>
      <c r="M20" s="12">
        <f>L20+M15</f>
        <v>45456</v>
      </c>
      <c r="N20" s="12">
        <f>M20+N15</f>
        <v>45486</v>
      </c>
      <c r="O20" s="12">
        <f>N20+O15+8</f>
        <v>45509</v>
      </c>
      <c r="P20" s="12">
        <f>O20+P15+4</f>
        <v>45525</v>
      </c>
      <c r="Q20" s="12">
        <f>P20+Q15+6</f>
        <v>45546</v>
      </c>
      <c r="R20" s="12">
        <f>Q20+R15+2</f>
        <v>45555</v>
      </c>
      <c r="S20" s="12">
        <f>R20+S15+4+2</f>
        <v>45573</v>
      </c>
      <c r="T20" s="14"/>
      <c r="U20" s="12">
        <f>S20+U15+2</f>
        <v>45582</v>
      </c>
      <c r="V20" s="12">
        <f>U20+V15+4</f>
        <v>45596</v>
      </c>
      <c r="W20" s="12">
        <f>V20+W15+2</f>
        <v>45601</v>
      </c>
      <c r="X20" s="12">
        <f>W20+X15</f>
        <v>45604</v>
      </c>
      <c r="Y20" s="12">
        <f t="shared" ref="Y20" si="1">X20+2+2</f>
        <v>45608</v>
      </c>
      <c r="Z20" s="12">
        <f>Y20+2+25</f>
        <v>45635</v>
      </c>
    </row>
    <row r="21" spans="1:26" ht="15.75" x14ac:dyDescent="0.25">
      <c r="A21" s="264"/>
      <c r="B21" s="217"/>
      <c r="C21" s="223"/>
      <c r="D21" s="219"/>
      <c r="E21" s="221"/>
      <c r="F21" s="216"/>
      <c r="G21" s="212"/>
      <c r="H21" s="311"/>
      <c r="I21" s="313"/>
      <c r="J21" s="13" t="s">
        <v>13</v>
      </c>
      <c r="K21" s="136"/>
      <c r="L21" s="12"/>
      <c r="M21" s="136"/>
      <c r="N21" s="136"/>
      <c r="O21" s="136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</row>
    <row r="22" spans="1:26" ht="15.75" x14ac:dyDescent="0.25">
      <c r="A22" s="264">
        <v>4</v>
      </c>
      <c r="B22" s="275" t="s">
        <v>137</v>
      </c>
      <c r="C22" s="222">
        <f>C20</f>
        <v>2024</v>
      </c>
      <c r="D22" s="218"/>
      <c r="E22" s="282">
        <v>640</v>
      </c>
      <c r="F22" s="215">
        <v>18</v>
      </c>
      <c r="G22" s="211" t="s">
        <v>141</v>
      </c>
      <c r="H22" s="311"/>
      <c r="I22" s="313"/>
      <c r="J22" s="12" t="s">
        <v>12</v>
      </c>
      <c r="K22" s="12">
        <v>45436</v>
      </c>
      <c r="L22" s="12">
        <v>45453</v>
      </c>
      <c r="M22" s="12">
        <v>45456</v>
      </c>
      <c r="N22" s="12">
        <v>45486</v>
      </c>
      <c r="O22" s="12">
        <v>45509</v>
      </c>
      <c r="P22" s="12">
        <v>45525</v>
      </c>
      <c r="Q22" s="12">
        <v>45546</v>
      </c>
      <c r="R22" s="12">
        <v>45555</v>
      </c>
      <c r="S22" s="12">
        <v>45573</v>
      </c>
      <c r="T22" s="14"/>
      <c r="U22" s="12">
        <v>45582</v>
      </c>
      <c r="V22" s="12">
        <v>45596</v>
      </c>
      <c r="W22" s="12">
        <v>45601</v>
      </c>
      <c r="X22" s="12">
        <v>45604</v>
      </c>
      <c r="Y22" s="12">
        <v>45608</v>
      </c>
      <c r="Z22" s="12">
        <v>45635</v>
      </c>
    </row>
    <row r="23" spans="1:26" ht="15.75" x14ac:dyDescent="0.25">
      <c r="A23" s="264"/>
      <c r="B23" s="275"/>
      <c r="C23" s="223"/>
      <c r="D23" s="219"/>
      <c r="E23" s="221"/>
      <c r="F23" s="216"/>
      <c r="G23" s="212"/>
      <c r="H23" s="311"/>
      <c r="I23" s="313"/>
      <c r="J23" s="13" t="s">
        <v>13</v>
      </c>
      <c r="K23" s="136"/>
      <c r="L23" s="136"/>
      <c r="M23" s="136"/>
      <c r="N23" s="136"/>
      <c r="O23" s="136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</row>
    <row r="24" spans="1:26" ht="15.75" x14ac:dyDescent="0.25">
      <c r="A24" s="280">
        <v>5</v>
      </c>
      <c r="B24" s="275" t="s">
        <v>138</v>
      </c>
      <c r="C24" s="222">
        <f>C22</f>
        <v>2024</v>
      </c>
      <c r="D24" s="276"/>
      <c r="E24" s="278">
        <v>617</v>
      </c>
      <c r="F24" s="215">
        <v>18</v>
      </c>
      <c r="G24" s="211" t="s">
        <v>103</v>
      </c>
      <c r="H24" s="311"/>
      <c r="I24" s="313"/>
      <c r="J24" s="12" t="s">
        <v>12</v>
      </c>
      <c r="K24" s="12">
        <v>45436</v>
      </c>
      <c r="L24" s="12">
        <v>45453</v>
      </c>
      <c r="M24" s="12">
        <v>45456</v>
      </c>
      <c r="N24" s="12">
        <v>45486</v>
      </c>
      <c r="O24" s="12">
        <v>45509</v>
      </c>
      <c r="P24" s="12">
        <v>45525</v>
      </c>
      <c r="Q24" s="12">
        <v>45546</v>
      </c>
      <c r="R24" s="12">
        <v>45555</v>
      </c>
      <c r="S24" s="12">
        <v>45573</v>
      </c>
      <c r="T24" s="14"/>
      <c r="U24" s="12">
        <v>45582</v>
      </c>
      <c r="V24" s="12">
        <v>45596</v>
      </c>
      <c r="W24" s="12">
        <v>45601</v>
      </c>
      <c r="X24" s="12">
        <v>45604</v>
      </c>
      <c r="Y24" s="12">
        <v>45608</v>
      </c>
      <c r="Z24" s="12">
        <v>45635</v>
      </c>
    </row>
    <row r="25" spans="1:26" ht="15.75" x14ac:dyDescent="0.25">
      <c r="A25" s="281"/>
      <c r="B25" s="275"/>
      <c r="C25" s="223"/>
      <c r="D25" s="277"/>
      <c r="E25" s="279"/>
      <c r="F25" s="216"/>
      <c r="G25" s="212"/>
      <c r="H25" s="311"/>
      <c r="I25" s="313"/>
      <c r="J25" s="13" t="s">
        <v>13</v>
      </c>
      <c r="K25" s="136"/>
      <c r="L25" s="136"/>
      <c r="M25" s="136"/>
      <c r="N25" s="136"/>
      <c r="O25" s="136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</row>
    <row r="26" spans="1:26" ht="15.6" customHeight="1" x14ac:dyDescent="0.25">
      <c r="A26" s="280">
        <v>5</v>
      </c>
      <c r="B26" s="314" t="s">
        <v>146</v>
      </c>
      <c r="C26" s="222">
        <f>C24</f>
        <v>2024</v>
      </c>
      <c r="D26" s="276"/>
      <c r="E26" s="278">
        <v>617</v>
      </c>
      <c r="F26" s="215">
        <v>18</v>
      </c>
      <c r="G26" s="211" t="s">
        <v>103</v>
      </c>
      <c r="H26" s="311"/>
      <c r="I26" s="313"/>
      <c r="J26" s="12" t="s">
        <v>12</v>
      </c>
      <c r="K26" s="12">
        <v>45436</v>
      </c>
      <c r="L26" s="12">
        <v>45453</v>
      </c>
      <c r="M26" s="12">
        <v>45456</v>
      </c>
      <c r="N26" s="12">
        <v>45486</v>
      </c>
      <c r="O26" s="12">
        <v>45509</v>
      </c>
      <c r="P26" s="12">
        <v>45525</v>
      </c>
      <c r="Q26" s="12">
        <v>45546</v>
      </c>
      <c r="R26" s="12">
        <v>45555</v>
      </c>
      <c r="S26" s="12">
        <v>45573</v>
      </c>
      <c r="T26" s="14"/>
      <c r="U26" s="12">
        <v>45582</v>
      </c>
      <c r="V26" s="12">
        <v>45596</v>
      </c>
      <c r="W26" s="12">
        <v>45601</v>
      </c>
      <c r="X26" s="12">
        <v>45604</v>
      </c>
      <c r="Y26" s="12">
        <v>45608</v>
      </c>
      <c r="Z26" s="12">
        <v>45635</v>
      </c>
    </row>
    <row r="27" spans="1:26" ht="16.149999999999999" customHeight="1" x14ac:dyDescent="0.25">
      <c r="A27" s="316"/>
      <c r="B27" s="315"/>
      <c r="C27" s="317"/>
      <c r="D27" s="318"/>
      <c r="E27" s="319"/>
      <c r="F27" s="320"/>
      <c r="G27" s="313"/>
      <c r="H27" s="311"/>
      <c r="I27" s="313"/>
      <c r="J27" s="13" t="s">
        <v>13</v>
      </c>
      <c r="K27" s="136"/>
      <c r="L27" s="136"/>
      <c r="M27" s="136"/>
      <c r="N27" s="136"/>
      <c r="O27" s="136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</row>
    <row r="28" spans="1:26" ht="15.75" x14ac:dyDescent="0.25">
      <c r="A28" s="308">
        <v>6</v>
      </c>
      <c r="B28" s="321" t="s">
        <v>171</v>
      </c>
      <c r="C28" s="308">
        <f>C26</f>
        <v>2024</v>
      </c>
      <c r="D28" s="324"/>
      <c r="E28" s="283" t="s">
        <v>159</v>
      </c>
      <c r="F28" s="308">
        <v>18</v>
      </c>
      <c r="G28" s="308" t="s">
        <v>103</v>
      </c>
      <c r="H28" s="311"/>
      <c r="I28" s="313"/>
      <c r="J28" s="12" t="s">
        <v>12</v>
      </c>
      <c r="K28" s="12">
        <v>45436</v>
      </c>
      <c r="L28" s="12">
        <v>45453</v>
      </c>
      <c r="M28" s="12">
        <v>45456</v>
      </c>
      <c r="N28" s="12">
        <v>45486</v>
      </c>
      <c r="O28" s="12">
        <v>45509</v>
      </c>
      <c r="P28" s="12">
        <v>45525</v>
      </c>
      <c r="Q28" s="12">
        <v>45546</v>
      </c>
      <c r="R28" s="12">
        <v>45555</v>
      </c>
      <c r="S28" s="12">
        <v>45573</v>
      </c>
      <c r="T28" s="14"/>
      <c r="U28" s="12">
        <v>45582</v>
      </c>
      <c r="V28" s="12">
        <v>45596</v>
      </c>
      <c r="W28" s="12">
        <v>45601</v>
      </c>
      <c r="X28" s="12">
        <v>45604</v>
      </c>
      <c r="Y28" s="12">
        <v>45608</v>
      </c>
      <c r="Z28" s="12">
        <v>45635</v>
      </c>
    </row>
    <row r="29" spans="1:26" ht="32.450000000000003" customHeight="1" x14ac:dyDescent="0.25">
      <c r="A29" s="308"/>
      <c r="B29" s="322"/>
      <c r="C29" s="308"/>
      <c r="D29" s="324"/>
      <c r="E29" s="283"/>
      <c r="F29" s="308"/>
      <c r="G29" s="308"/>
      <c r="H29" s="311"/>
      <c r="I29" s="313"/>
      <c r="J29" s="13" t="s">
        <v>13</v>
      </c>
      <c r="K29" s="136"/>
      <c r="L29" s="136"/>
      <c r="M29" s="136"/>
      <c r="N29" s="136"/>
      <c r="O29" s="136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</row>
    <row r="30" spans="1:26" ht="15.75" x14ac:dyDescent="0.25">
      <c r="A30" s="308">
        <v>7</v>
      </c>
      <c r="B30" s="323" t="s">
        <v>163</v>
      </c>
      <c r="C30" s="283">
        <f>C28</f>
        <v>2024</v>
      </c>
      <c r="D30" s="284"/>
      <c r="E30" s="283" t="s">
        <v>136</v>
      </c>
      <c r="F30" s="283">
        <v>18</v>
      </c>
      <c r="G30" s="283" t="s">
        <v>103</v>
      </c>
      <c r="H30" s="311"/>
      <c r="I30" s="313"/>
      <c r="J30" s="12" t="s">
        <v>12</v>
      </c>
      <c r="K30" s="12">
        <v>45436</v>
      </c>
      <c r="L30" s="12">
        <v>45453</v>
      </c>
      <c r="M30" s="12">
        <v>45456</v>
      </c>
      <c r="N30" s="12">
        <v>45486</v>
      </c>
      <c r="O30" s="12">
        <v>45509</v>
      </c>
      <c r="P30" s="12">
        <v>45525</v>
      </c>
      <c r="Q30" s="12">
        <v>45546</v>
      </c>
      <c r="R30" s="12">
        <v>45555</v>
      </c>
      <c r="S30" s="12">
        <v>45573</v>
      </c>
      <c r="T30" s="14"/>
      <c r="U30" s="12">
        <v>45582</v>
      </c>
      <c r="V30" s="12">
        <v>45596</v>
      </c>
      <c r="W30" s="12">
        <v>45601</v>
      </c>
      <c r="X30" s="12">
        <v>45604</v>
      </c>
      <c r="Y30" s="12">
        <v>45608</v>
      </c>
      <c r="Z30" s="12">
        <v>45635</v>
      </c>
    </row>
    <row r="31" spans="1:26" s="171" customFormat="1" ht="36" customHeight="1" x14ac:dyDescent="0.35">
      <c r="A31" s="308"/>
      <c r="B31" s="323"/>
      <c r="C31" s="283"/>
      <c r="D31" s="284"/>
      <c r="E31" s="283"/>
      <c r="F31" s="283"/>
      <c r="G31" s="283"/>
      <c r="H31" s="312"/>
      <c r="I31" s="212"/>
      <c r="J31" s="13" t="s">
        <v>13</v>
      </c>
      <c r="K31" s="136"/>
      <c r="L31" s="136"/>
      <c r="M31" s="136"/>
      <c r="N31" s="136"/>
      <c r="O31" s="136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</row>
    <row r="32" spans="1:26" s="171" customFormat="1" ht="36" customHeight="1" x14ac:dyDescent="0.35">
      <c r="A32" s="309" t="s">
        <v>1</v>
      </c>
      <c r="B32" s="309"/>
      <c r="C32" s="179"/>
      <c r="D32" s="180">
        <f>SUM(D16:D31)</f>
        <v>0</v>
      </c>
      <c r="E32" s="179"/>
      <c r="F32" s="179"/>
      <c r="G32" s="179"/>
      <c r="H32" s="178"/>
      <c r="I32" s="178"/>
      <c r="J32" s="181"/>
      <c r="K32" s="182"/>
      <c r="L32" s="182"/>
      <c r="M32" s="182"/>
      <c r="N32" s="182"/>
      <c r="O32" s="182"/>
      <c r="P32" s="183" t="s">
        <v>175</v>
      </c>
      <c r="Q32" s="183"/>
      <c r="R32" s="183"/>
      <c r="S32" s="183"/>
      <c r="T32" s="188" t="s">
        <v>177</v>
      </c>
      <c r="U32" s="183"/>
      <c r="V32" s="183"/>
      <c r="W32" s="183"/>
      <c r="X32" s="183"/>
      <c r="Y32" s="183"/>
      <c r="Z32" s="183"/>
    </row>
    <row r="33" spans="1:26" s="171" customFormat="1" ht="36" customHeight="1" x14ac:dyDescent="0.35">
      <c r="A33" s="115"/>
      <c r="B33" s="176"/>
      <c r="C33" s="175"/>
      <c r="D33" s="177"/>
      <c r="E33" s="175"/>
      <c r="F33" s="175"/>
      <c r="G33" s="175"/>
      <c r="H33" s="115"/>
      <c r="I33" s="115"/>
      <c r="J33" s="184"/>
      <c r="K33" s="185"/>
      <c r="L33" s="185"/>
      <c r="M33" s="185"/>
      <c r="N33" s="185"/>
      <c r="O33" s="185"/>
      <c r="P33" s="186"/>
      <c r="Q33" s="186"/>
      <c r="R33" s="186"/>
      <c r="S33" s="186"/>
      <c r="T33" s="186"/>
      <c r="U33" s="186"/>
      <c r="V33" s="186"/>
      <c r="W33" s="186"/>
      <c r="X33" s="186"/>
      <c r="Y33" s="186"/>
      <c r="Z33" s="186"/>
    </row>
    <row r="34" spans="1:26" ht="14.45" customHeight="1" x14ac:dyDescent="0.25">
      <c r="A34" s="202" t="s">
        <v>39</v>
      </c>
      <c r="B34" s="202"/>
      <c r="C34" s="174"/>
      <c r="D34" s="174"/>
      <c r="E34" s="174"/>
      <c r="F34" s="50"/>
      <c r="G34"/>
      <c r="H34"/>
      <c r="I34"/>
      <c r="J34"/>
      <c r="K34"/>
      <c r="L34"/>
      <c r="M34"/>
      <c r="N34" s="49"/>
      <c r="O34"/>
      <c r="P34"/>
      <c r="Q34"/>
      <c r="R34"/>
      <c r="S34"/>
      <c r="T34" s="49"/>
      <c r="U34"/>
      <c r="V34"/>
      <c r="W34"/>
      <c r="X34"/>
      <c r="Y34"/>
      <c r="Z34"/>
    </row>
    <row r="35" spans="1:26" ht="15.75" thickBot="1" x14ac:dyDescent="0.3">
      <c r="A35" s="3"/>
      <c r="B35" s="43"/>
      <c r="C35" s="43"/>
      <c r="D35" s="43"/>
      <c r="E35" s="43"/>
      <c r="F35" s="50"/>
      <c r="G35"/>
      <c r="H35"/>
      <c r="I35"/>
      <c r="J35"/>
      <c r="K35"/>
      <c r="L35"/>
      <c r="M35"/>
      <c r="N35" s="49"/>
      <c r="O35"/>
      <c r="P35"/>
      <c r="Q35"/>
      <c r="R35"/>
      <c r="S35"/>
      <c r="T35" s="49"/>
      <c r="U35"/>
      <c r="V35"/>
      <c r="W35"/>
      <c r="X35"/>
      <c r="Y35"/>
      <c r="Z35"/>
    </row>
    <row r="36" spans="1:26" ht="16.149999999999999" customHeight="1" thickTop="1" thickBot="1" x14ac:dyDescent="0.4">
      <c r="A36" s="203" t="s">
        <v>43</v>
      </c>
      <c r="B36" s="203"/>
      <c r="C36" s="170"/>
      <c r="D36" s="199" t="s">
        <v>93</v>
      </c>
      <c r="E36" s="200"/>
      <c r="F36" s="200"/>
      <c r="G36" s="200"/>
      <c r="H36" s="200"/>
      <c r="I36" s="200"/>
      <c r="J36" s="201"/>
      <c r="L36" s="197" t="s">
        <v>98</v>
      </c>
      <c r="M36" s="198"/>
      <c r="N36" s="290" t="s">
        <v>99</v>
      </c>
      <c r="O36" s="290"/>
      <c r="P36" s="291"/>
      <c r="Q36"/>
      <c r="R36" s="190" t="s">
        <v>23</v>
      </c>
      <c r="S36" s="191"/>
      <c r="T36" s="191"/>
      <c r="U36" s="191"/>
      <c r="V36" s="192"/>
      <c r="W36" s="173"/>
      <c r="X36" s="172"/>
      <c r="Y36" s="172"/>
      <c r="Z36" s="172"/>
    </row>
    <row r="37" spans="1:26" ht="16.149999999999999" customHeight="1" thickBot="1" x14ac:dyDescent="0.4">
      <c r="A37" s="203" t="s">
        <v>19</v>
      </c>
      <c r="B37" s="203"/>
      <c r="C37" s="170"/>
      <c r="D37" s="53">
        <v>1</v>
      </c>
      <c r="E37" s="166" t="s">
        <v>40</v>
      </c>
      <c r="F37" s="293" t="s">
        <v>95</v>
      </c>
      <c r="G37" s="294"/>
      <c r="H37" s="294"/>
      <c r="I37" s="294"/>
      <c r="J37" s="295"/>
      <c r="L37" s="195">
        <v>1</v>
      </c>
      <c r="M37" s="196"/>
      <c r="N37" s="207" t="s">
        <v>102</v>
      </c>
      <c r="O37" s="207"/>
      <c r="P37" s="208"/>
      <c r="Q37"/>
      <c r="R37" s="56" t="s">
        <v>103</v>
      </c>
      <c r="S37" s="209" t="s">
        <v>104</v>
      </c>
      <c r="T37" s="207"/>
      <c r="U37" s="207"/>
      <c r="V37" s="208"/>
      <c r="W37" s="172"/>
      <c r="X37" s="172"/>
      <c r="Y37" s="172"/>
      <c r="Z37" s="172"/>
    </row>
    <row r="38" spans="1:26" ht="16.149999999999999" customHeight="1" thickBot="1" x14ac:dyDescent="0.25">
      <c r="A38" s="203" t="s">
        <v>20</v>
      </c>
      <c r="B38" s="203"/>
      <c r="C38" s="170"/>
      <c r="D38" s="53">
        <v>2</v>
      </c>
      <c r="E38" s="166" t="s">
        <v>96</v>
      </c>
      <c r="F38" s="305" t="s">
        <v>97</v>
      </c>
      <c r="G38" s="306"/>
      <c r="H38" s="306"/>
      <c r="I38" s="306"/>
      <c r="J38" s="307"/>
      <c r="L38" s="195">
        <v>2</v>
      </c>
      <c r="M38" s="196"/>
      <c r="N38" s="207" t="s">
        <v>107</v>
      </c>
      <c r="O38" s="207"/>
      <c r="P38" s="208"/>
      <c r="R38" s="57" t="s">
        <v>108</v>
      </c>
      <c r="S38" s="209" t="s">
        <v>109</v>
      </c>
      <c r="T38" s="207"/>
      <c r="U38" s="207"/>
      <c r="V38" s="208"/>
      <c r="W38" s="193" t="s">
        <v>167</v>
      </c>
      <c r="X38" s="194"/>
      <c r="Y38" s="194"/>
      <c r="Z38" s="194"/>
    </row>
    <row r="39" spans="1:26" ht="28.15" customHeight="1" thickBot="1" x14ac:dyDescent="0.25">
      <c r="A39" s="203" t="s">
        <v>21</v>
      </c>
      <c r="B39" s="203"/>
      <c r="C39" s="170"/>
      <c r="D39" s="53">
        <v>3</v>
      </c>
      <c r="E39" s="166" t="s">
        <v>154</v>
      </c>
      <c r="F39" s="302" t="s">
        <v>155</v>
      </c>
      <c r="G39" s="303"/>
      <c r="H39" s="303"/>
      <c r="I39" s="303"/>
      <c r="J39" s="304"/>
      <c r="L39" s="288">
        <v>3</v>
      </c>
      <c r="M39" s="289"/>
      <c r="N39" s="207" t="s">
        <v>112</v>
      </c>
      <c r="O39" s="207"/>
      <c r="P39" s="208"/>
      <c r="R39" s="58" t="s">
        <v>113</v>
      </c>
      <c r="S39" s="204" t="s">
        <v>114</v>
      </c>
      <c r="T39" s="205"/>
      <c r="U39" s="205"/>
      <c r="V39" s="206"/>
      <c r="W39" s="193"/>
      <c r="X39" s="194"/>
      <c r="Y39" s="194"/>
      <c r="Z39" s="194"/>
    </row>
    <row r="40" spans="1:26" ht="16.149999999999999" customHeight="1" thickBot="1" x14ac:dyDescent="0.3">
      <c r="A40" s="203" t="s">
        <v>165</v>
      </c>
      <c r="B40" s="203"/>
      <c r="C40" s="170"/>
      <c r="D40" s="162">
        <v>4</v>
      </c>
      <c r="E40" s="167" t="s">
        <v>156</v>
      </c>
      <c r="F40" s="299" t="s">
        <v>166</v>
      </c>
      <c r="G40" s="300"/>
      <c r="H40" s="300"/>
      <c r="I40" s="300"/>
      <c r="J40" s="301"/>
      <c r="L40" s="285">
        <v>4</v>
      </c>
      <c r="M40" s="286"/>
      <c r="N40" s="205" t="s">
        <v>116</v>
      </c>
      <c r="O40" s="205"/>
      <c r="P40" s="206"/>
      <c r="T40"/>
      <c r="Z40"/>
    </row>
    <row r="41" spans="1:26" ht="16.149999999999999" customHeight="1" thickBot="1" x14ac:dyDescent="0.3">
      <c r="A41" s="203" t="s">
        <v>22</v>
      </c>
      <c r="B41" s="203"/>
      <c r="C41" s="170"/>
      <c r="D41" s="165">
        <v>5</v>
      </c>
      <c r="E41" s="168" t="s">
        <v>78</v>
      </c>
      <c r="F41" s="296" t="s">
        <v>121</v>
      </c>
      <c r="G41" s="297"/>
      <c r="H41" s="297"/>
      <c r="I41" s="297"/>
      <c r="J41" s="298"/>
      <c r="N41" s="161"/>
      <c r="T41"/>
      <c r="Z41"/>
    </row>
    <row r="42" spans="1:26" ht="15.75" x14ac:dyDescent="0.25">
      <c r="F42"/>
      <c r="G42" s="163"/>
      <c r="H42" s="169"/>
      <c r="I42" s="292"/>
      <c r="J42" s="292"/>
      <c r="K42" s="292"/>
      <c r="L42" s="292"/>
      <c r="M42" s="292"/>
      <c r="N42" s="161"/>
      <c r="T42"/>
      <c r="U42"/>
      <c r="V42"/>
      <c r="W42"/>
      <c r="X42"/>
      <c r="Y42"/>
      <c r="Z42"/>
    </row>
    <row r="43" spans="1:26" ht="15.75" x14ac:dyDescent="0.25">
      <c r="F43"/>
      <c r="G43" s="163"/>
      <c r="H43" s="163"/>
      <c r="I43" s="287"/>
      <c r="J43" s="287"/>
      <c r="K43" s="287"/>
      <c r="L43" s="287"/>
      <c r="M43" s="287"/>
      <c r="N43"/>
      <c r="O43"/>
      <c r="P43"/>
      <c r="Q43"/>
      <c r="R43"/>
      <c r="S43"/>
      <c r="T43"/>
      <c r="U43"/>
      <c r="V43"/>
      <c r="W43"/>
      <c r="X43"/>
      <c r="Y43"/>
      <c r="Z43"/>
    </row>
    <row r="44" spans="1:26" ht="15.75" x14ac:dyDescent="0.25">
      <c r="F44"/>
      <c r="G44" s="163"/>
      <c r="H44" s="163"/>
      <c r="I44" s="287"/>
      <c r="J44" s="287"/>
      <c r="K44" s="287"/>
      <c r="L44" s="287"/>
      <c r="M44" s="287"/>
      <c r="N44" s="59"/>
      <c r="O44"/>
      <c r="P44"/>
      <c r="Q44"/>
      <c r="R44"/>
      <c r="S44"/>
      <c r="T44"/>
      <c r="U44"/>
      <c r="V44"/>
      <c r="W44"/>
      <c r="X44"/>
      <c r="Y44"/>
      <c r="Z44"/>
    </row>
    <row r="45" spans="1:26" ht="15.75" x14ac:dyDescent="0.25">
      <c r="F45"/>
      <c r="G45" s="163"/>
      <c r="N45" s="59"/>
      <c r="O45"/>
      <c r="P45"/>
      <c r="Q45"/>
      <c r="R45"/>
      <c r="S45"/>
      <c r="T45"/>
      <c r="U45"/>
      <c r="V45"/>
      <c r="W45"/>
      <c r="X45"/>
      <c r="Y45"/>
      <c r="Z45"/>
    </row>
    <row r="46" spans="1:26" ht="15" x14ac:dyDescent="0.25">
      <c r="F46"/>
      <c r="G46"/>
      <c r="H46"/>
      <c r="I46"/>
      <c r="J46"/>
      <c r="K46"/>
      <c r="L46"/>
      <c r="M46" s="164"/>
      <c r="N46" s="59"/>
      <c r="O46"/>
      <c r="P46"/>
      <c r="Q46"/>
      <c r="R46"/>
      <c r="S46"/>
      <c r="T46"/>
      <c r="U46"/>
      <c r="V46"/>
      <c r="W46"/>
      <c r="X46"/>
      <c r="Y46"/>
      <c r="Z46"/>
    </row>
    <row r="47" spans="1:26" ht="15" x14ac:dyDescent="0.25">
      <c r="F47"/>
      <c r="G47"/>
      <c r="H47"/>
      <c r="I47"/>
      <c r="J47"/>
      <c r="K47"/>
      <c r="L47"/>
      <c r="M47" s="49"/>
      <c r="N47" s="49"/>
      <c r="O47"/>
      <c r="P47"/>
      <c r="Q47"/>
      <c r="R47"/>
      <c r="S47"/>
      <c r="T47"/>
      <c r="U47"/>
      <c r="V47"/>
      <c r="W47"/>
      <c r="X47"/>
      <c r="Y47"/>
      <c r="Z47"/>
    </row>
    <row r="48" spans="1:26" ht="15.75" x14ac:dyDescent="0.25">
      <c r="A48" s="160"/>
      <c r="B48" s="160"/>
      <c r="C48" s="160"/>
      <c r="D48" s="160"/>
      <c r="E48" s="159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</row>
    <row r="49" spans="1:26" ht="15" x14ac:dyDescent="0.2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</row>
  </sheetData>
  <mergeCells count="122">
    <mergeCell ref="A30:A31"/>
    <mergeCell ref="A28:A29"/>
    <mergeCell ref="A32:B32"/>
    <mergeCell ref="H18:H31"/>
    <mergeCell ref="I16:I31"/>
    <mergeCell ref="G30:G31"/>
    <mergeCell ref="E30:E31"/>
    <mergeCell ref="F30:F31"/>
    <mergeCell ref="A41:B41"/>
    <mergeCell ref="A40:B40"/>
    <mergeCell ref="B26:B27"/>
    <mergeCell ref="A26:A27"/>
    <mergeCell ref="C26:C27"/>
    <mergeCell ref="D26:D27"/>
    <mergeCell ref="E26:E27"/>
    <mergeCell ref="F26:F27"/>
    <mergeCell ref="G26:G27"/>
    <mergeCell ref="B28:B29"/>
    <mergeCell ref="B30:B31"/>
    <mergeCell ref="C28:C29"/>
    <mergeCell ref="G28:G29"/>
    <mergeCell ref="F28:F29"/>
    <mergeCell ref="E28:E29"/>
    <mergeCell ref="D28:D29"/>
    <mergeCell ref="C30:C31"/>
    <mergeCell ref="D30:D31"/>
    <mergeCell ref="L40:M40"/>
    <mergeCell ref="N40:P40"/>
    <mergeCell ref="I43:M43"/>
    <mergeCell ref="L39:M39"/>
    <mergeCell ref="N39:P39"/>
    <mergeCell ref="N36:P36"/>
    <mergeCell ref="I44:M44"/>
    <mergeCell ref="I42:M42"/>
    <mergeCell ref="F37:J37"/>
    <mergeCell ref="F41:J41"/>
    <mergeCell ref="F40:J40"/>
    <mergeCell ref="F39:J39"/>
    <mergeCell ref="F38:J38"/>
    <mergeCell ref="G24:G25"/>
    <mergeCell ref="C24:C25"/>
    <mergeCell ref="G22:G23"/>
    <mergeCell ref="A18:A19"/>
    <mergeCell ref="B18:B19"/>
    <mergeCell ref="D18:D19"/>
    <mergeCell ref="E18:E19"/>
    <mergeCell ref="F18:F19"/>
    <mergeCell ref="D24:D25"/>
    <mergeCell ref="E24:E25"/>
    <mergeCell ref="A24:A25"/>
    <mergeCell ref="B24:B25"/>
    <mergeCell ref="A22:A23"/>
    <mergeCell ref="B22:B23"/>
    <mergeCell ref="D22:D23"/>
    <mergeCell ref="E22:E23"/>
    <mergeCell ref="F22:F23"/>
    <mergeCell ref="C22:C23"/>
    <mergeCell ref="F24:F25"/>
    <mergeCell ref="A16:A17"/>
    <mergeCell ref="D5:I5"/>
    <mergeCell ref="D9:I9"/>
    <mergeCell ref="D8:I8"/>
    <mergeCell ref="D6:I6"/>
    <mergeCell ref="D7:I7"/>
    <mergeCell ref="B8:C8"/>
    <mergeCell ref="G18:G19"/>
    <mergeCell ref="A20:A21"/>
    <mergeCell ref="B20:B21"/>
    <mergeCell ref="D20:D21"/>
    <mergeCell ref="E20:E21"/>
    <mergeCell ref="Y13:Z13"/>
    <mergeCell ref="A14:A15"/>
    <mergeCell ref="B14:B15"/>
    <mergeCell ref="D14:D15"/>
    <mergeCell ref="E14:E15"/>
    <mergeCell ref="F14:F15"/>
    <mergeCell ref="G14:G15"/>
    <mergeCell ref="H14:H15"/>
    <mergeCell ref="I14:I15"/>
    <mergeCell ref="K14:K15"/>
    <mergeCell ref="T14:T15"/>
    <mergeCell ref="Y14:Y15"/>
    <mergeCell ref="Z14:Z15"/>
    <mergeCell ref="A13:I13"/>
    <mergeCell ref="J13:J15"/>
    <mergeCell ref="K13:N13"/>
    <mergeCell ref="O13:Q13"/>
    <mergeCell ref="R13:X13"/>
    <mergeCell ref="C14:C15"/>
    <mergeCell ref="J3:N3"/>
    <mergeCell ref="G16:G17"/>
    <mergeCell ref="H16:H17"/>
    <mergeCell ref="G20:G21"/>
    <mergeCell ref="F20:F21"/>
    <mergeCell ref="B16:B17"/>
    <mergeCell ref="D16:D17"/>
    <mergeCell ref="E16:E17"/>
    <mergeCell ref="F16:F17"/>
    <mergeCell ref="C16:C17"/>
    <mergeCell ref="C18:C19"/>
    <mergeCell ref="C20:C21"/>
    <mergeCell ref="B3:D4"/>
    <mergeCell ref="B9:C9"/>
    <mergeCell ref="B5:C5"/>
    <mergeCell ref="B6:C6"/>
    <mergeCell ref="B7:C7"/>
    <mergeCell ref="R36:V36"/>
    <mergeCell ref="W38:Z39"/>
    <mergeCell ref="L38:M38"/>
    <mergeCell ref="L37:M37"/>
    <mergeCell ref="L36:M36"/>
    <mergeCell ref="D36:J36"/>
    <mergeCell ref="A34:B34"/>
    <mergeCell ref="A39:B39"/>
    <mergeCell ref="A38:B38"/>
    <mergeCell ref="A37:B37"/>
    <mergeCell ref="A36:B36"/>
    <mergeCell ref="S39:V39"/>
    <mergeCell ref="N38:P38"/>
    <mergeCell ref="S38:V38"/>
    <mergeCell ref="N37:P37"/>
    <mergeCell ref="S37:V37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42" orientation="landscape" r:id="rId1"/>
  <headerFooter>
    <oddFooter>2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  <pageSetUpPr fitToPage="1"/>
  </sheetPr>
  <dimension ref="A1:AF42"/>
  <sheetViews>
    <sheetView view="pageLayout" topLeftCell="A19" zoomScale="70" zoomScaleNormal="70" zoomScalePageLayoutView="70" workbookViewId="0">
      <selection activeCell="O29" sqref="O29"/>
    </sheetView>
  </sheetViews>
  <sheetFormatPr baseColWidth="10" defaultColWidth="10.85546875" defaultRowHeight="14.25" x14ac:dyDescent="0.2"/>
  <cols>
    <col min="1" max="1" width="2.5703125" style="1" customWidth="1"/>
    <col min="2" max="2" width="42.5703125" style="1" customWidth="1"/>
    <col min="3" max="3" width="7.5703125" style="1" customWidth="1"/>
    <col min="4" max="4" width="16.85546875" style="1" customWidth="1"/>
    <col min="5" max="5" width="14.85546875" style="1" customWidth="1"/>
    <col min="6" max="6" width="6.7109375" style="1" customWidth="1"/>
    <col min="7" max="7" width="13.42578125" style="1" customWidth="1"/>
    <col min="8" max="8" width="14.7109375" style="1" customWidth="1"/>
    <col min="9" max="9" width="12.28515625" style="1" customWidth="1"/>
    <col min="10" max="10" width="11.42578125" style="1"/>
    <col min="11" max="11" width="11.85546875" style="2" bestFit="1" customWidth="1"/>
    <col min="12" max="13" width="11.85546875" style="1" bestFit="1" customWidth="1"/>
    <col min="14" max="14" width="13.42578125" style="1" customWidth="1"/>
    <col min="15" max="16" width="11.85546875" style="1" bestFit="1" customWidth="1"/>
    <col min="17" max="17" width="11.85546875" style="1" customWidth="1"/>
    <col min="18" max="19" width="11.85546875" style="1" bestFit="1" customWidth="1"/>
    <col min="20" max="20" width="16.7109375" style="1" customWidth="1"/>
    <col min="21" max="22" width="11.85546875" style="1" bestFit="1" customWidth="1"/>
    <col min="23" max="23" width="13" style="1" customWidth="1"/>
    <col min="24" max="24" width="11.85546875" style="1" bestFit="1" customWidth="1"/>
    <col min="25" max="25" width="12.28515625" style="1" customWidth="1"/>
    <col min="26" max="26" width="13.140625" style="1" customWidth="1"/>
    <col min="27" max="27" width="8.7109375" style="1" customWidth="1"/>
    <col min="28" max="28" width="10.28515625" style="1" customWidth="1"/>
    <col min="29" max="29" width="11.140625" style="1" customWidth="1"/>
    <col min="30" max="30" width="12.7109375" style="1" customWidth="1"/>
    <col min="31" max="16384" width="10.85546875" style="1"/>
  </cols>
  <sheetData>
    <row r="1" spans="1:32" ht="15" x14ac:dyDescent="0.25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</row>
    <row r="2" spans="1:32" ht="24.75" customHeight="1" x14ac:dyDescent="0.4">
      <c r="A2" s="111"/>
      <c r="B2" s="224" t="s">
        <v>125</v>
      </c>
      <c r="C2" s="224"/>
      <c r="D2" s="224"/>
      <c r="E2" s="111"/>
      <c r="F2" s="111"/>
      <c r="G2" s="49"/>
      <c r="H2" s="112"/>
      <c r="I2" s="112"/>
      <c r="J2" s="113" t="s">
        <v>123</v>
      </c>
      <c r="K2" s="113"/>
      <c r="L2" s="113"/>
      <c r="M2" s="114"/>
      <c r="N2" s="114"/>
      <c r="O2" s="112"/>
      <c r="P2" s="49"/>
      <c r="Q2" s="112"/>
      <c r="R2" s="112"/>
      <c r="S2" s="49"/>
      <c r="T2" s="112"/>
      <c r="U2" s="112"/>
      <c r="V2" s="115"/>
      <c r="W2" s="115"/>
      <c r="X2" s="115"/>
      <c r="Y2" s="115"/>
      <c r="Z2" s="115"/>
    </row>
    <row r="3" spans="1:32" ht="25.5" thickBot="1" x14ac:dyDescent="0.45">
      <c r="A3" s="111"/>
      <c r="B3" s="225"/>
      <c r="C3" s="225"/>
      <c r="D3" s="225"/>
      <c r="E3" s="111"/>
      <c r="F3" s="111"/>
      <c r="G3" s="49"/>
      <c r="H3" s="112"/>
      <c r="I3" s="112"/>
      <c r="J3" s="113"/>
      <c r="K3" s="113"/>
      <c r="L3" s="113"/>
      <c r="M3" s="114"/>
      <c r="N3" s="114"/>
      <c r="O3" s="112"/>
      <c r="P3" s="49"/>
      <c r="Q3" s="112"/>
      <c r="R3" s="112"/>
      <c r="S3" s="49"/>
      <c r="T3" s="112"/>
      <c r="U3" s="112"/>
      <c r="V3" s="115"/>
      <c r="W3" s="115"/>
      <c r="X3" s="115"/>
      <c r="Y3" s="115"/>
      <c r="Z3" s="115"/>
    </row>
    <row r="4" spans="1:32" ht="23.25" x14ac:dyDescent="0.35">
      <c r="A4" s="111"/>
      <c r="B4" s="379" t="s">
        <v>15</v>
      </c>
      <c r="C4" s="380"/>
      <c r="D4" s="381"/>
      <c r="E4" s="382" t="s">
        <v>87</v>
      </c>
      <c r="F4" s="383"/>
      <c r="G4" s="383"/>
      <c r="H4" s="383"/>
      <c r="I4" s="384"/>
      <c r="J4"/>
      <c r="K4"/>
      <c r="L4" s="116"/>
      <c r="M4" s="117"/>
      <c r="N4" s="116"/>
      <c r="O4" s="116"/>
      <c r="P4" s="116"/>
      <c r="Q4" s="116"/>
      <c r="R4" s="116"/>
      <c r="S4" s="116"/>
      <c r="T4" s="116"/>
      <c r="U4" s="116"/>
      <c r="V4" s="116"/>
      <c r="W4" s="116"/>
      <c r="X4" s="116"/>
      <c r="Y4" s="116"/>
      <c r="Z4" s="116"/>
    </row>
    <row r="5" spans="1:32" ht="15.75" x14ac:dyDescent="0.2">
      <c r="A5" s="111"/>
      <c r="B5" s="385" t="s">
        <v>16</v>
      </c>
      <c r="C5" s="386"/>
      <c r="D5" s="387"/>
      <c r="E5" s="388" t="s">
        <v>124</v>
      </c>
      <c r="F5" s="388"/>
      <c r="G5" s="388"/>
      <c r="H5" s="388"/>
      <c r="I5" s="389"/>
      <c r="J5" s="111"/>
      <c r="K5" s="111"/>
      <c r="L5" s="111"/>
      <c r="M5" s="111"/>
      <c r="N5" s="49"/>
      <c r="O5" s="49"/>
      <c r="P5" s="112"/>
      <c r="Q5" s="112"/>
      <c r="R5" s="112"/>
      <c r="S5" s="112"/>
      <c r="T5" s="112"/>
      <c r="U5" s="112"/>
      <c r="V5" s="112"/>
      <c r="W5" s="112"/>
      <c r="X5" s="112"/>
      <c r="Y5" s="112"/>
      <c r="Z5" s="112"/>
    </row>
    <row r="6" spans="1:32" ht="15.75" x14ac:dyDescent="0.2">
      <c r="A6" s="111"/>
      <c r="B6" s="385" t="s">
        <v>169</v>
      </c>
      <c r="C6" s="386"/>
      <c r="D6" s="387"/>
      <c r="E6" s="390" t="s">
        <v>88</v>
      </c>
      <c r="F6" s="390"/>
      <c r="G6" s="390"/>
      <c r="H6" s="390"/>
      <c r="I6" s="391"/>
      <c r="J6" s="111"/>
      <c r="K6" s="111"/>
      <c r="L6" s="111"/>
      <c r="M6" s="111"/>
      <c r="N6" s="49"/>
      <c r="O6" s="49"/>
      <c r="P6" s="112"/>
      <c r="Q6" s="112"/>
      <c r="R6" s="112"/>
      <c r="S6" s="112"/>
      <c r="T6" s="112"/>
      <c r="U6" s="112"/>
      <c r="V6" s="112"/>
      <c r="W6" s="112"/>
      <c r="X6" s="112"/>
      <c r="Y6" s="112"/>
      <c r="Z6" s="112"/>
    </row>
    <row r="7" spans="1:32" ht="15.75" customHeight="1" x14ac:dyDescent="0.2">
      <c r="A7" s="111"/>
      <c r="B7" s="341" t="s">
        <v>89</v>
      </c>
      <c r="C7" s="342"/>
      <c r="D7" s="343"/>
      <c r="E7" s="344" t="s">
        <v>90</v>
      </c>
      <c r="F7" s="344"/>
      <c r="G7" s="344"/>
      <c r="H7" s="344"/>
      <c r="I7" s="345"/>
      <c r="J7" s="111"/>
      <c r="K7" s="111"/>
      <c r="L7" s="111"/>
      <c r="M7" s="111"/>
      <c r="N7" s="49"/>
      <c r="O7" s="49"/>
      <c r="P7" s="112"/>
      <c r="Q7" s="112"/>
      <c r="R7" s="112"/>
      <c r="S7" s="112"/>
      <c r="T7" s="112"/>
      <c r="U7" s="112"/>
      <c r="V7" s="112"/>
      <c r="W7" s="112"/>
      <c r="X7" s="112"/>
      <c r="Y7" s="112"/>
      <c r="Z7" s="112"/>
    </row>
    <row r="8" spans="1:32" ht="16.5" thickBot="1" x14ac:dyDescent="0.25">
      <c r="A8" s="111"/>
      <c r="B8" s="346" t="s">
        <v>18</v>
      </c>
      <c r="C8" s="347"/>
      <c r="D8" s="348"/>
      <c r="E8" s="349" t="s">
        <v>91</v>
      </c>
      <c r="F8" s="349"/>
      <c r="G8" s="349"/>
      <c r="H8" s="349"/>
      <c r="I8" s="350"/>
      <c r="J8" s="118"/>
      <c r="K8" s="118"/>
      <c r="L8" s="118"/>
      <c r="M8" s="118"/>
      <c r="N8" s="49"/>
      <c r="O8" s="49"/>
      <c r="P8" s="112"/>
      <c r="Q8" s="112"/>
      <c r="R8" s="112"/>
      <c r="S8" s="112"/>
      <c r="T8" s="112"/>
      <c r="U8" s="112"/>
      <c r="V8" s="112"/>
      <c r="W8" s="112"/>
      <c r="X8" s="112"/>
      <c r="Y8" s="112"/>
      <c r="Z8" s="112"/>
    </row>
    <row r="9" spans="1:32" ht="15.75" thickTop="1" x14ac:dyDescent="0.25">
      <c r="A9" s="49"/>
      <c r="B9" s="119"/>
      <c r="C9" s="119"/>
      <c r="D9"/>
      <c r="E9"/>
      <c r="F9"/>
      <c r="G9"/>
      <c r="H9"/>
      <c r="I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  <c r="Z9" s="49"/>
    </row>
    <row r="10" spans="1:32" ht="23.25" x14ac:dyDescent="0.35">
      <c r="A10" s="49"/>
      <c r="B10" s="119"/>
      <c r="C10" s="119"/>
      <c r="D10"/>
      <c r="E10"/>
      <c r="F10"/>
      <c r="G10"/>
      <c r="H10"/>
      <c r="I10"/>
      <c r="J10" s="392" t="s">
        <v>80</v>
      </c>
      <c r="K10" s="392"/>
      <c r="L10" s="392"/>
      <c r="M10" s="392"/>
      <c r="N10" s="392"/>
      <c r="O10" s="392"/>
      <c r="P10" s="392"/>
      <c r="Q10" s="392"/>
      <c r="R10" s="392"/>
      <c r="S10" s="392"/>
      <c r="T10" s="392"/>
      <c r="U10" s="392"/>
      <c r="V10" s="49"/>
      <c r="W10" s="49"/>
      <c r="X10" s="49"/>
      <c r="Y10" s="49"/>
      <c r="Z10" s="49"/>
    </row>
    <row r="11" spans="1:32" ht="15.75" thickBot="1" x14ac:dyDescent="0.3">
      <c r="A11" s="49"/>
      <c r="B11" s="119"/>
      <c r="C11" s="119"/>
      <c r="D11"/>
      <c r="E11"/>
      <c r="F11"/>
      <c r="G11"/>
      <c r="H11"/>
      <c r="I11"/>
      <c r="J11" s="49"/>
      <c r="K11" s="49"/>
      <c r="L11" s="120"/>
      <c r="M11" s="120"/>
      <c r="N11" s="120"/>
      <c r="O11" s="120"/>
      <c r="P11" s="120"/>
      <c r="Q11" s="120"/>
      <c r="R11" s="120"/>
      <c r="S11" s="120"/>
      <c r="T11" s="120"/>
      <c r="U11" s="120"/>
      <c r="V11" s="120"/>
      <c r="W11" s="120"/>
      <c r="X11" s="120"/>
      <c r="Y11" s="120"/>
      <c r="Z11" s="120"/>
    </row>
    <row r="12" spans="1:32" ht="18.75" customHeight="1" thickBot="1" x14ac:dyDescent="0.25">
      <c r="A12" s="393" t="s">
        <v>11</v>
      </c>
      <c r="B12" s="394"/>
      <c r="C12" s="394"/>
      <c r="D12" s="394"/>
      <c r="E12" s="394"/>
      <c r="F12" s="394"/>
      <c r="G12" s="394"/>
      <c r="H12" s="395"/>
      <c r="I12" s="396"/>
      <c r="J12" s="397" t="s">
        <v>14</v>
      </c>
      <c r="K12" s="399" t="s">
        <v>47</v>
      </c>
      <c r="L12" s="400"/>
      <c r="M12" s="400"/>
      <c r="N12" s="401"/>
      <c r="O12" s="402" t="s">
        <v>48</v>
      </c>
      <c r="P12" s="403"/>
      <c r="Q12" s="404"/>
      <c r="R12" s="325" t="s">
        <v>68</v>
      </c>
      <c r="S12" s="326"/>
      <c r="T12" s="326"/>
      <c r="U12" s="326"/>
      <c r="V12" s="326"/>
      <c r="W12" s="326"/>
      <c r="X12" s="327"/>
      <c r="Y12" s="410" t="s">
        <v>50</v>
      </c>
      <c r="Z12" s="411"/>
    </row>
    <row r="13" spans="1:32" ht="63" x14ac:dyDescent="0.2">
      <c r="A13" s="412" t="s">
        <v>51</v>
      </c>
      <c r="B13" s="414" t="s">
        <v>10</v>
      </c>
      <c r="C13" s="262" t="s">
        <v>126</v>
      </c>
      <c r="D13" s="416" t="s">
        <v>25</v>
      </c>
      <c r="E13" s="416" t="s">
        <v>52</v>
      </c>
      <c r="F13" s="416" t="s">
        <v>3</v>
      </c>
      <c r="G13" s="416" t="s">
        <v>23</v>
      </c>
      <c r="H13" s="417" t="s">
        <v>5</v>
      </c>
      <c r="I13" s="418" t="s">
        <v>53</v>
      </c>
      <c r="J13" s="398"/>
      <c r="K13" s="22" t="s">
        <v>81</v>
      </c>
      <c r="L13" s="40" t="s">
        <v>41</v>
      </c>
      <c r="M13" s="40" t="s">
        <v>6</v>
      </c>
      <c r="N13" s="17" t="s">
        <v>82</v>
      </c>
      <c r="O13" s="23" t="s">
        <v>30</v>
      </c>
      <c r="P13" s="40" t="s">
        <v>42</v>
      </c>
      <c r="Q13" s="17" t="s">
        <v>58</v>
      </c>
      <c r="R13" s="34" t="s">
        <v>59</v>
      </c>
      <c r="S13" s="41" t="s">
        <v>84</v>
      </c>
      <c r="T13" s="419" t="s">
        <v>24</v>
      </c>
      <c r="U13" s="41" t="s">
        <v>61</v>
      </c>
      <c r="V13" s="41" t="s">
        <v>85</v>
      </c>
      <c r="W13" s="41" t="s">
        <v>29</v>
      </c>
      <c r="X13" s="35" t="s">
        <v>37</v>
      </c>
      <c r="Y13" s="421" t="s">
        <v>2</v>
      </c>
      <c r="Z13" s="423" t="s">
        <v>26</v>
      </c>
    </row>
    <row r="14" spans="1:32" ht="16.5" thickBot="1" x14ac:dyDescent="0.3">
      <c r="A14" s="413"/>
      <c r="B14" s="415"/>
      <c r="C14" s="263"/>
      <c r="D14" s="416"/>
      <c r="E14" s="416"/>
      <c r="F14" s="416"/>
      <c r="G14" s="416"/>
      <c r="H14" s="417"/>
      <c r="I14" s="418"/>
      <c r="J14" s="398"/>
      <c r="K14" s="24"/>
      <c r="L14" s="25">
        <v>12</v>
      </c>
      <c r="M14" s="26">
        <v>3</v>
      </c>
      <c r="N14" s="27" t="s">
        <v>83</v>
      </c>
      <c r="O14" s="26">
        <v>15</v>
      </c>
      <c r="P14" s="25">
        <v>12</v>
      </c>
      <c r="Q14" s="20">
        <v>3</v>
      </c>
      <c r="R14" s="36">
        <v>12</v>
      </c>
      <c r="S14" s="37">
        <v>12</v>
      </c>
      <c r="T14" s="420"/>
      <c r="U14" s="25">
        <v>7</v>
      </c>
      <c r="V14" s="18">
        <v>10</v>
      </c>
      <c r="W14" s="18">
        <v>3</v>
      </c>
      <c r="X14" s="19" t="s">
        <v>86</v>
      </c>
      <c r="Y14" s="422"/>
      <c r="Z14" s="424"/>
    </row>
    <row r="15" spans="1:32" ht="15.75" customHeight="1" x14ac:dyDescent="0.2">
      <c r="A15" s="280">
        <v>1</v>
      </c>
      <c r="B15" s="275" t="s">
        <v>170</v>
      </c>
      <c r="C15" s="352">
        <v>2024</v>
      </c>
      <c r="D15" s="351"/>
      <c r="E15" s="221" t="s">
        <v>159</v>
      </c>
      <c r="F15" s="278">
        <v>18</v>
      </c>
      <c r="G15" s="340" t="s">
        <v>103</v>
      </c>
      <c r="H15" s="336" t="s">
        <v>160</v>
      </c>
      <c r="I15" s="338" t="s">
        <v>40</v>
      </c>
      <c r="J15" s="12" t="s">
        <v>12</v>
      </c>
      <c r="K15" s="83">
        <v>45435</v>
      </c>
      <c r="L15" s="83">
        <f>K15+L14-11</f>
        <v>45436</v>
      </c>
      <c r="M15" s="83">
        <f>L15+5-2</f>
        <v>45439</v>
      </c>
      <c r="N15" s="83">
        <f>M15+30+2</f>
        <v>45471</v>
      </c>
      <c r="O15" s="83">
        <f>N15+O14+4</f>
        <v>45490</v>
      </c>
      <c r="P15" s="83">
        <f>O15+P14+4</f>
        <v>45506</v>
      </c>
      <c r="Q15" s="83">
        <f>P15+Q14+2</f>
        <v>45511</v>
      </c>
      <c r="R15" s="83">
        <f>Q15+R14+2</f>
        <v>45525</v>
      </c>
      <c r="S15" s="83">
        <f>R15+S14+4</f>
        <v>45541</v>
      </c>
      <c r="T15" s="83"/>
      <c r="U15" s="83">
        <f>S15+U14+4+2</f>
        <v>45554</v>
      </c>
      <c r="V15" s="83">
        <f>U15+V14+25</f>
        <v>45589</v>
      </c>
      <c r="W15" s="83">
        <f>V15+W14+2</f>
        <v>45594</v>
      </c>
      <c r="X15" s="83">
        <f>W15+3</f>
        <v>45597</v>
      </c>
      <c r="Y15" s="83"/>
      <c r="Z15" s="83">
        <f>X15+45+14</f>
        <v>45656</v>
      </c>
      <c r="AA15" s="83"/>
      <c r="AB15" s="83"/>
      <c r="AC15" s="83"/>
      <c r="AD15" s="83"/>
      <c r="AE15" s="83"/>
      <c r="AF15" s="83"/>
    </row>
    <row r="16" spans="1:32" ht="26.45" customHeight="1" thickBot="1" x14ac:dyDescent="0.25">
      <c r="A16" s="281"/>
      <c r="B16" s="275"/>
      <c r="C16" s="353"/>
      <c r="D16" s="351"/>
      <c r="E16" s="221"/>
      <c r="F16" s="279"/>
      <c r="G16" s="221"/>
      <c r="H16" s="337"/>
      <c r="I16" s="339"/>
      <c r="J16" s="28" t="s">
        <v>13</v>
      </c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</row>
    <row r="17" spans="1:26" ht="16.5" customHeight="1" x14ac:dyDescent="0.2">
      <c r="A17" s="354">
        <v>2</v>
      </c>
      <c r="B17" s="356" t="s">
        <v>158</v>
      </c>
      <c r="C17" s="352">
        <v>2024</v>
      </c>
      <c r="D17" s="351"/>
      <c r="E17" s="358" t="s">
        <v>147</v>
      </c>
      <c r="F17" s="329">
        <v>18</v>
      </c>
      <c r="G17" s="331" t="s">
        <v>103</v>
      </c>
      <c r="H17" s="336" t="s">
        <v>161</v>
      </c>
      <c r="I17" s="338" t="s">
        <v>40</v>
      </c>
      <c r="J17" s="12" t="s">
        <v>12</v>
      </c>
      <c r="K17" s="83">
        <v>45435</v>
      </c>
      <c r="L17" s="83">
        <v>45436</v>
      </c>
      <c r="M17" s="83">
        <v>45439</v>
      </c>
      <c r="N17" s="83">
        <v>45471</v>
      </c>
      <c r="O17" s="83">
        <v>45490</v>
      </c>
      <c r="P17" s="83">
        <v>45506</v>
      </c>
      <c r="Q17" s="83">
        <v>45511</v>
      </c>
      <c r="R17" s="83">
        <v>45525</v>
      </c>
      <c r="S17" s="83">
        <v>45541</v>
      </c>
      <c r="T17" s="83"/>
      <c r="U17" s="83">
        <v>45554</v>
      </c>
      <c r="V17" s="83">
        <v>45589</v>
      </c>
      <c r="W17" s="83">
        <v>45594</v>
      </c>
      <c r="X17" s="83">
        <v>45597</v>
      </c>
      <c r="Y17" s="83"/>
      <c r="Z17" s="83">
        <v>45656</v>
      </c>
    </row>
    <row r="18" spans="1:26" ht="34.15" customHeight="1" thickBot="1" x14ac:dyDescent="0.3">
      <c r="A18" s="355"/>
      <c r="B18" s="357"/>
      <c r="C18" s="353"/>
      <c r="D18" s="351"/>
      <c r="E18" s="359"/>
      <c r="F18" s="360"/>
      <c r="G18" s="330"/>
      <c r="H18" s="337"/>
      <c r="I18" s="339"/>
      <c r="J18" s="33" t="s">
        <v>13</v>
      </c>
      <c r="K18" s="30"/>
      <c r="L18" s="30"/>
      <c r="M18" s="30"/>
      <c r="N18" s="31"/>
      <c r="O18" s="32"/>
      <c r="P18" s="30"/>
      <c r="Q18" s="31"/>
      <c r="R18" s="29"/>
      <c r="S18" s="33"/>
      <c r="T18" s="30"/>
      <c r="U18" s="30"/>
      <c r="V18" s="30"/>
      <c r="W18" s="30"/>
      <c r="X18" s="31"/>
      <c r="Y18" s="32"/>
      <c r="Z18" s="31"/>
    </row>
    <row r="19" spans="1:26" ht="15.75" customHeight="1" x14ac:dyDescent="0.2">
      <c r="A19" s="361">
        <v>3</v>
      </c>
      <c r="C19" s="352">
        <v>2024</v>
      </c>
      <c r="D19" s="362"/>
      <c r="E19" s="364" t="s">
        <v>136</v>
      </c>
      <c r="F19" s="328">
        <v>18</v>
      </c>
      <c r="G19" s="330" t="s">
        <v>141</v>
      </c>
      <c r="H19" s="332" t="s">
        <v>162</v>
      </c>
      <c r="I19" s="334" t="s">
        <v>40</v>
      </c>
      <c r="J19" s="12" t="s">
        <v>12</v>
      </c>
      <c r="K19" s="83">
        <v>45442</v>
      </c>
      <c r="L19" s="83">
        <f>K19+L14+6</f>
        <v>45460</v>
      </c>
      <c r="M19" s="83">
        <f>L19+30+2</f>
        <v>45492</v>
      </c>
      <c r="N19" s="83">
        <f>M19+30+2</f>
        <v>45524</v>
      </c>
      <c r="O19" s="83">
        <f>N19+O14-1</f>
        <v>45538</v>
      </c>
      <c r="P19" s="83">
        <f>O19+P14+4</f>
        <v>45554</v>
      </c>
      <c r="Q19" s="83">
        <f>P19+Q14+2</f>
        <v>45559</v>
      </c>
      <c r="R19" s="83">
        <f>Q19+R14+2</f>
        <v>45573</v>
      </c>
      <c r="S19" s="83">
        <f>R19+S14+4</f>
        <v>45589</v>
      </c>
      <c r="T19" s="83"/>
      <c r="U19" s="83">
        <f>S19+U14+3+2</f>
        <v>45601</v>
      </c>
      <c r="V19" s="83">
        <f>U19+V14+4+2</f>
        <v>45617</v>
      </c>
      <c r="W19" s="83">
        <f>V19+W14+2</f>
        <v>45622</v>
      </c>
      <c r="X19" s="83">
        <f>W19+3</f>
        <v>45625</v>
      </c>
      <c r="Y19" s="83"/>
      <c r="Z19" s="83">
        <f>X19+30+1</f>
        <v>45656</v>
      </c>
    </row>
    <row r="20" spans="1:26" ht="52.9" customHeight="1" thickBot="1" x14ac:dyDescent="0.35">
      <c r="A20" s="355"/>
      <c r="C20" s="353"/>
      <c r="D20" s="363"/>
      <c r="E20" s="359"/>
      <c r="F20" s="329"/>
      <c r="G20" s="331"/>
      <c r="H20" s="333"/>
      <c r="I20" s="335"/>
      <c r="J20" s="33" t="s">
        <v>13</v>
      </c>
      <c r="K20" s="30"/>
      <c r="L20" s="30"/>
      <c r="M20" s="30"/>
      <c r="N20" s="30"/>
      <c r="O20" s="30"/>
      <c r="P20" s="30"/>
      <c r="Q20" s="30"/>
      <c r="R20" s="33"/>
      <c r="S20" s="33"/>
      <c r="T20" s="189" t="s">
        <v>177</v>
      </c>
      <c r="U20" s="30"/>
      <c r="V20" s="30"/>
      <c r="W20" s="30"/>
      <c r="X20" s="30"/>
      <c r="Y20" s="30"/>
      <c r="Z20" s="30"/>
    </row>
    <row r="21" spans="1:26" ht="16.5" customHeight="1" thickBot="1" x14ac:dyDescent="0.25">
      <c r="A21" s="425" t="s">
        <v>1</v>
      </c>
      <c r="B21" s="426"/>
      <c r="C21" s="132"/>
      <c r="D21" s="121">
        <f>SUM(D15:D20)</f>
        <v>0</v>
      </c>
      <c r="E21" s="122"/>
      <c r="F21" s="123"/>
      <c r="G21" s="123"/>
      <c r="H21" s="122"/>
      <c r="I21" s="124"/>
      <c r="J21" s="134"/>
      <c r="K21" s="125"/>
      <c r="L21" s="126"/>
      <c r="M21" s="126"/>
      <c r="N21" s="127"/>
      <c r="O21" s="126"/>
      <c r="P21" s="126"/>
      <c r="Q21" s="127"/>
      <c r="R21" s="126"/>
      <c r="S21" s="126"/>
      <c r="T21" s="125"/>
      <c r="U21" s="126"/>
      <c r="V21" s="126"/>
      <c r="W21" s="125"/>
      <c r="X21" s="124"/>
      <c r="Y21" s="126"/>
      <c r="Z21" s="127"/>
    </row>
    <row r="22" spans="1:26" ht="15" x14ac:dyDescent="0.25">
      <c r="A22" s="158"/>
      <c r="B22" s="158"/>
      <c r="C22" s="158"/>
      <c r="D22" s="158"/>
      <c r="E22" s="158"/>
      <c r="F22" s="158"/>
      <c r="G22" s="130"/>
      <c r="H22" s="130"/>
      <c r="I22" s="130"/>
      <c r="J22" s="130"/>
      <c r="K22" s="130"/>
      <c r="L22" s="130"/>
      <c r="M22" s="130"/>
      <c r="N22" s="130"/>
      <c r="O22" s="130"/>
      <c r="P22" s="130"/>
      <c r="Q22" s="130"/>
      <c r="R22" s="130"/>
      <c r="S22" s="130"/>
      <c r="T22" s="130"/>
      <c r="U22" s="130"/>
      <c r="V22" s="130"/>
      <c r="W22" s="130"/>
      <c r="X22" s="130"/>
      <c r="Y22" s="130"/>
      <c r="Z22" s="130"/>
    </row>
    <row r="23" spans="1:26" ht="15" x14ac:dyDescent="0.25">
      <c r="A23" s="158"/>
      <c r="B23" s="158"/>
      <c r="C23" s="158"/>
      <c r="D23" s="158"/>
      <c r="E23" s="158"/>
      <c r="F23" s="158"/>
      <c r="G23" s="3"/>
      <c r="H23" s="3"/>
      <c r="I23" s="129"/>
      <c r="J23" s="129"/>
      <c r="K23" s="128"/>
      <c r="L23" s="128"/>
      <c r="M23" s="128"/>
      <c r="N23" s="128"/>
      <c r="O23" s="128"/>
      <c r="P23" s="128"/>
      <c r="Q23" s="128"/>
      <c r="R23" s="129"/>
      <c r="S23" s="129"/>
      <c r="T23" s="128"/>
      <c r="U23" s="128"/>
      <c r="V23" s="128"/>
      <c r="W23" s="128"/>
      <c r="X23" s="128"/>
      <c r="Y23" s="128"/>
      <c r="Z23" s="128"/>
    </row>
    <row r="24" spans="1:26" ht="15.75" thickBot="1" x14ac:dyDescent="0.3">
      <c r="A24" s="158"/>
      <c r="B24" s="158"/>
      <c r="C24" s="158"/>
      <c r="D24" s="158"/>
      <c r="E24" s="158"/>
      <c r="F24" s="158"/>
      <c r="G24" s="50"/>
      <c r="H24"/>
      <c r="I24"/>
      <c r="J24"/>
      <c r="K24"/>
      <c r="L24"/>
      <c r="M24"/>
      <c r="N24"/>
      <c r="O24" s="49"/>
      <c r="P24"/>
      <c r="Q24"/>
      <c r="R24"/>
      <c r="S24"/>
      <c r="T24"/>
      <c r="U24" s="49"/>
      <c r="V24"/>
      <c r="W24"/>
      <c r="X24"/>
      <c r="Y24"/>
      <c r="Z24"/>
    </row>
    <row r="25" spans="1:26" ht="15.75" thickBot="1" x14ac:dyDescent="0.3">
      <c r="A25" s="49"/>
      <c r="B25" s="427" t="s">
        <v>39</v>
      </c>
      <c r="C25" s="428"/>
      <c r="D25" s="429"/>
      <c r="E25" s="429"/>
      <c r="F25" s="430"/>
      <c r="G25" s="50"/>
      <c r="H25"/>
      <c r="I25"/>
      <c r="J25"/>
      <c r="K25"/>
      <c r="L25"/>
      <c r="M25"/>
      <c r="N25"/>
      <c r="O25" s="49"/>
      <c r="P25"/>
      <c r="Q25"/>
      <c r="R25"/>
      <c r="S25"/>
      <c r="T25"/>
      <c r="U25" s="49"/>
      <c r="V25"/>
      <c r="W25"/>
      <c r="X25"/>
      <c r="Y25"/>
      <c r="Z25"/>
    </row>
    <row r="26" spans="1:26" ht="15.75" thickBot="1" x14ac:dyDescent="0.3">
      <c r="A26" s="49"/>
      <c r="B26" s="51"/>
      <c r="C26" s="51"/>
      <c r="D26" s="52"/>
      <c r="E26" s="52"/>
      <c r="F26" s="52"/>
      <c r="G26" s="50"/>
      <c r="H26"/>
      <c r="I26"/>
      <c r="J26"/>
      <c r="K26"/>
      <c r="L26"/>
      <c r="M26"/>
      <c r="N26"/>
      <c r="O26" s="49"/>
      <c r="P26"/>
      <c r="Q26"/>
      <c r="R26"/>
      <c r="S26"/>
      <c r="T26"/>
      <c r="U26" s="49"/>
      <c r="V26"/>
      <c r="W26"/>
      <c r="X26"/>
      <c r="Y26"/>
      <c r="Z26"/>
    </row>
    <row r="27" spans="1:26" ht="16.5" customHeight="1" thickTop="1" x14ac:dyDescent="0.25">
      <c r="A27" s="49"/>
      <c r="B27" s="431" t="s">
        <v>164</v>
      </c>
      <c r="C27" s="432"/>
      <c r="D27" s="433"/>
      <c r="E27" s="433"/>
      <c r="F27" s="434"/>
      <c r="G27"/>
      <c r="H27" s="199" t="s">
        <v>93</v>
      </c>
      <c r="I27" s="200"/>
      <c r="J27" s="200"/>
      <c r="K27" s="200"/>
      <c r="L27" s="200"/>
      <c r="M27" s="200"/>
      <c r="N27" s="201"/>
      <c r="O27"/>
      <c r="P27"/>
      <c r="Q27"/>
      <c r="R27"/>
      <c r="S27"/>
      <c r="T27"/>
      <c r="U27"/>
      <c r="V27"/>
      <c r="W27"/>
      <c r="X27"/>
      <c r="Y27"/>
      <c r="Z27"/>
    </row>
    <row r="28" spans="1:26" ht="16.5" customHeight="1" thickBot="1" x14ac:dyDescent="0.3">
      <c r="A28" s="49"/>
      <c r="B28" s="370" t="s">
        <v>94</v>
      </c>
      <c r="C28" s="203"/>
      <c r="D28" s="203"/>
      <c r="E28" s="371"/>
      <c r="F28" s="372"/>
      <c r="G28"/>
      <c r="H28" s="53">
        <v>1</v>
      </c>
      <c r="I28" s="54" t="s">
        <v>40</v>
      </c>
      <c r="J28" s="435" t="s">
        <v>95</v>
      </c>
      <c r="K28" s="436"/>
      <c r="L28" s="436"/>
      <c r="M28" s="436"/>
      <c r="N28" s="437"/>
      <c r="O28"/>
      <c r="P28"/>
      <c r="Q28"/>
      <c r="R28"/>
      <c r="S28"/>
      <c r="T28"/>
      <c r="U28"/>
      <c r="V28"/>
      <c r="W28"/>
      <c r="X28"/>
      <c r="Y28"/>
      <c r="Z28"/>
    </row>
    <row r="29" spans="1:26" ht="16.5" customHeight="1" thickBot="1" x14ac:dyDescent="0.3">
      <c r="A29" s="49"/>
      <c r="B29" s="370" t="s">
        <v>43</v>
      </c>
      <c r="C29" s="203"/>
      <c r="D29" s="203"/>
      <c r="E29" s="371"/>
      <c r="F29" s="372"/>
      <c r="G29"/>
      <c r="H29" s="53">
        <v>2</v>
      </c>
      <c r="I29" s="54" t="s">
        <v>96</v>
      </c>
      <c r="J29" s="438" t="s">
        <v>97</v>
      </c>
      <c r="K29" s="439"/>
      <c r="L29" s="439"/>
      <c r="M29" s="439"/>
      <c r="N29" s="440"/>
      <c r="O29" s="55"/>
      <c r="P29" s="190" t="s">
        <v>98</v>
      </c>
      <c r="Q29" s="192"/>
      <c r="R29" s="290" t="s">
        <v>99</v>
      </c>
      <c r="S29" s="290"/>
      <c r="T29" s="291"/>
      <c r="U29"/>
      <c r="V29" s="190" t="s">
        <v>23</v>
      </c>
      <c r="W29" s="191"/>
      <c r="X29" s="191"/>
      <c r="Y29" s="191"/>
      <c r="Z29" s="192"/>
    </row>
    <row r="30" spans="1:26" ht="16.5" customHeight="1" thickBot="1" x14ac:dyDescent="0.3">
      <c r="A30" s="49"/>
      <c r="B30" s="370" t="s">
        <v>19</v>
      </c>
      <c r="C30" s="203"/>
      <c r="D30" s="203"/>
      <c r="E30" s="371"/>
      <c r="F30" s="372"/>
      <c r="G30"/>
      <c r="H30" s="53">
        <v>3</v>
      </c>
      <c r="I30" s="54" t="s">
        <v>100</v>
      </c>
      <c r="J30" s="367" t="s">
        <v>101</v>
      </c>
      <c r="K30" s="368"/>
      <c r="L30" s="368"/>
      <c r="M30" s="368"/>
      <c r="N30" s="369"/>
      <c r="O30" s="55"/>
      <c r="P30" s="365">
        <v>1</v>
      </c>
      <c r="Q30" s="366"/>
      <c r="R30" s="207" t="s">
        <v>102</v>
      </c>
      <c r="S30" s="207"/>
      <c r="T30" s="208"/>
      <c r="U30"/>
      <c r="V30" s="56" t="s">
        <v>103</v>
      </c>
      <c r="W30" s="209" t="s">
        <v>104</v>
      </c>
      <c r="X30" s="207"/>
      <c r="Y30" s="207"/>
      <c r="Z30" s="208"/>
    </row>
    <row r="31" spans="1:26" ht="16.5" customHeight="1" thickBot="1" x14ac:dyDescent="0.3">
      <c r="A31" s="49"/>
      <c r="B31" s="370" t="s">
        <v>20</v>
      </c>
      <c r="C31" s="203"/>
      <c r="D31" s="371"/>
      <c r="E31" s="371"/>
      <c r="F31" s="372"/>
      <c r="G31"/>
      <c r="H31" s="53">
        <v>4</v>
      </c>
      <c r="I31" s="54" t="s">
        <v>105</v>
      </c>
      <c r="J31" s="373" t="s">
        <v>106</v>
      </c>
      <c r="K31" s="374"/>
      <c r="L31" s="374"/>
      <c r="M31" s="374"/>
      <c r="N31" s="375"/>
      <c r="O31" s="55"/>
      <c r="P31" s="365">
        <v>2</v>
      </c>
      <c r="Q31" s="366"/>
      <c r="R31" s="207" t="s">
        <v>107</v>
      </c>
      <c r="S31" s="207"/>
      <c r="T31" s="208"/>
      <c r="U31"/>
      <c r="V31" s="57" t="s">
        <v>108</v>
      </c>
      <c r="W31" s="209" t="s">
        <v>109</v>
      </c>
      <c r="X31" s="207"/>
      <c r="Y31" s="207"/>
      <c r="Z31" s="208"/>
    </row>
    <row r="32" spans="1:26" ht="16.5" customHeight="1" thickBot="1" x14ac:dyDescent="0.3">
      <c r="A32" s="49"/>
      <c r="B32" s="370" t="s">
        <v>21</v>
      </c>
      <c r="C32" s="203"/>
      <c r="D32" s="203"/>
      <c r="E32" s="371"/>
      <c r="F32" s="372"/>
      <c r="G32"/>
      <c r="H32" s="53">
        <v>5</v>
      </c>
      <c r="I32" s="54" t="s">
        <v>110</v>
      </c>
      <c r="J32" s="373" t="s">
        <v>111</v>
      </c>
      <c r="K32" s="374"/>
      <c r="L32" s="374"/>
      <c r="M32" s="374"/>
      <c r="N32" s="375"/>
      <c r="O32" s="55"/>
      <c r="P32" s="365">
        <v>3</v>
      </c>
      <c r="Q32" s="366"/>
      <c r="R32" s="207" t="s">
        <v>112</v>
      </c>
      <c r="S32" s="207"/>
      <c r="T32" s="208"/>
      <c r="U32"/>
      <c r="V32" s="58" t="s">
        <v>113</v>
      </c>
      <c r="W32" s="204" t="s">
        <v>114</v>
      </c>
      <c r="X32" s="205"/>
      <c r="Y32" s="205"/>
      <c r="Z32" s="206"/>
    </row>
    <row r="33" spans="1:26" ht="16.5" customHeight="1" thickBot="1" x14ac:dyDescent="0.3">
      <c r="A33" s="49"/>
      <c r="B33" s="405" t="s">
        <v>168</v>
      </c>
      <c r="C33" s="406"/>
      <c r="D33" s="406"/>
      <c r="E33" s="406"/>
      <c r="F33" s="407"/>
      <c r="G33"/>
      <c r="H33" s="53">
        <v>6</v>
      </c>
      <c r="I33" s="54" t="s">
        <v>92</v>
      </c>
      <c r="J33" s="373" t="s">
        <v>115</v>
      </c>
      <c r="K33" s="374"/>
      <c r="L33" s="374"/>
      <c r="M33" s="374"/>
      <c r="N33" s="375"/>
      <c r="O33" s="55"/>
      <c r="P33" s="408">
        <v>4</v>
      </c>
      <c r="Q33" s="409"/>
      <c r="R33" s="205" t="s">
        <v>116</v>
      </c>
      <c r="S33" s="205"/>
      <c r="T33" s="206"/>
      <c r="U33"/>
      <c r="V33"/>
      <c r="W33"/>
      <c r="X33"/>
      <c r="Y33"/>
      <c r="Z33"/>
    </row>
    <row r="34" spans="1:26" ht="16.5" customHeight="1" thickBot="1" x14ac:dyDescent="0.3">
      <c r="A34" s="49"/>
      <c r="G34"/>
      <c r="H34" s="53">
        <v>7</v>
      </c>
      <c r="I34" s="54" t="s">
        <v>117</v>
      </c>
      <c r="J34" s="373" t="s">
        <v>118</v>
      </c>
      <c r="K34" s="374"/>
      <c r="L34" s="374"/>
      <c r="M34" s="374"/>
      <c r="N34" s="375"/>
      <c r="O34"/>
      <c r="P34"/>
      <c r="Q34"/>
      <c r="R34"/>
      <c r="S34"/>
      <c r="T34"/>
      <c r="U34"/>
      <c r="V34"/>
      <c r="W34"/>
      <c r="X34"/>
      <c r="Y34"/>
      <c r="Z34"/>
    </row>
    <row r="35" spans="1:26" ht="16.5" customHeight="1" thickBot="1" x14ac:dyDescent="0.3">
      <c r="A35" s="49"/>
      <c r="G35"/>
      <c r="H35" s="53">
        <v>8</v>
      </c>
      <c r="I35" s="54" t="s">
        <v>119</v>
      </c>
      <c r="J35" s="373" t="s">
        <v>120</v>
      </c>
      <c r="K35" s="374"/>
      <c r="L35" s="374"/>
      <c r="M35" s="374"/>
      <c r="N35" s="375"/>
      <c r="O35" s="59"/>
      <c r="P35"/>
      <c r="Q35"/>
      <c r="R35"/>
      <c r="S35"/>
      <c r="T35"/>
      <c r="U35"/>
      <c r="V35"/>
      <c r="W35"/>
      <c r="X35"/>
      <c r="Y35"/>
      <c r="Z35"/>
    </row>
    <row r="36" spans="1:26" ht="16.5" customHeight="1" thickBot="1" x14ac:dyDescent="0.3">
      <c r="A36" s="49"/>
      <c r="G36"/>
      <c r="H36" s="60">
        <v>9</v>
      </c>
      <c r="I36" s="61" t="s">
        <v>78</v>
      </c>
      <c r="J36" s="376" t="s">
        <v>121</v>
      </c>
      <c r="K36" s="377"/>
      <c r="L36" s="377"/>
      <c r="M36" s="377"/>
      <c r="N36" s="378"/>
      <c r="O36" s="59"/>
      <c r="P36"/>
      <c r="Q36"/>
      <c r="R36"/>
      <c r="S36"/>
      <c r="T36"/>
      <c r="U36"/>
      <c r="V36"/>
      <c r="W36"/>
      <c r="X36"/>
      <c r="Y36"/>
      <c r="Z36"/>
    </row>
    <row r="37" spans="1:26" ht="15.75" thickTop="1" x14ac:dyDescent="0.25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</row>
    <row r="38" spans="1:26" ht="15" x14ac:dyDescent="0.2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</row>
    <row r="39" spans="1:26" ht="15" x14ac:dyDescent="0.25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</row>
    <row r="40" spans="1:26" ht="15" x14ac:dyDescent="0.25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</row>
    <row r="41" spans="1:26" ht="15" x14ac:dyDescent="0.25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</row>
    <row r="42" spans="1:26" ht="15" x14ac:dyDescent="0.2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</row>
  </sheetData>
  <mergeCells count="89">
    <mergeCell ref="R29:T29"/>
    <mergeCell ref="V29:Z29"/>
    <mergeCell ref="C13:C14"/>
    <mergeCell ref="B25:F25"/>
    <mergeCell ref="B27:F27"/>
    <mergeCell ref="H27:N27"/>
    <mergeCell ref="J28:N28"/>
    <mergeCell ref="P29:Q29"/>
    <mergeCell ref="B28:F28"/>
    <mergeCell ref="J29:N29"/>
    <mergeCell ref="P33:Q33"/>
    <mergeCell ref="R33:T33"/>
    <mergeCell ref="J32:N32"/>
    <mergeCell ref="Y12:Z12"/>
    <mergeCell ref="A13:A14"/>
    <mergeCell ref="B13:B14"/>
    <mergeCell ref="D13:D14"/>
    <mergeCell ref="E13:E14"/>
    <mergeCell ref="F13:F14"/>
    <mergeCell ref="G13:G14"/>
    <mergeCell ref="H13:H14"/>
    <mergeCell ref="I13:I14"/>
    <mergeCell ref="T13:T14"/>
    <mergeCell ref="Y13:Y14"/>
    <mergeCell ref="Z13:Z14"/>
    <mergeCell ref="A21:B21"/>
    <mergeCell ref="J34:N34"/>
    <mergeCell ref="B31:F31"/>
    <mergeCell ref="J35:N35"/>
    <mergeCell ref="B29:F29"/>
    <mergeCell ref="J33:N33"/>
    <mergeCell ref="B33:F33"/>
    <mergeCell ref="R30:T30"/>
    <mergeCell ref="W30:Z30"/>
    <mergeCell ref="B32:F32"/>
    <mergeCell ref="J36:N36"/>
    <mergeCell ref="B2:D3"/>
    <mergeCell ref="B4:D4"/>
    <mergeCell ref="E4:I4"/>
    <mergeCell ref="B5:D5"/>
    <mergeCell ref="E5:I5"/>
    <mergeCell ref="B6:D6"/>
    <mergeCell ref="E6:I6"/>
    <mergeCell ref="J10:U10"/>
    <mergeCell ref="A12:I12"/>
    <mergeCell ref="J12:J14"/>
    <mergeCell ref="K12:N12"/>
    <mergeCell ref="O12:Q12"/>
    <mergeCell ref="R32:T32"/>
    <mergeCell ref="W32:Z32"/>
    <mergeCell ref="J31:N31"/>
    <mergeCell ref="P31:Q31"/>
    <mergeCell ref="R31:T31"/>
    <mergeCell ref="W31:Z31"/>
    <mergeCell ref="A19:A20"/>
    <mergeCell ref="D19:D20"/>
    <mergeCell ref="E19:E20"/>
    <mergeCell ref="P32:Q32"/>
    <mergeCell ref="J30:N30"/>
    <mergeCell ref="P30:Q30"/>
    <mergeCell ref="B30:F30"/>
    <mergeCell ref="C19:C20"/>
    <mergeCell ref="A17:A18"/>
    <mergeCell ref="B17:B18"/>
    <mergeCell ref="D17:D18"/>
    <mergeCell ref="E17:E18"/>
    <mergeCell ref="F17:F18"/>
    <mergeCell ref="C17:C18"/>
    <mergeCell ref="B7:D7"/>
    <mergeCell ref="E7:I7"/>
    <mergeCell ref="B8:D8"/>
    <mergeCell ref="E8:I8"/>
    <mergeCell ref="A15:A16"/>
    <mergeCell ref="B15:B16"/>
    <mergeCell ref="D15:D16"/>
    <mergeCell ref="E15:E16"/>
    <mergeCell ref="F15:F16"/>
    <mergeCell ref="H15:H16"/>
    <mergeCell ref="I15:I16"/>
    <mergeCell ref="C15:C16"/>
    <mergeCell ref="R12:X12"/>
    <mergeCell ref="F19:F20"/>
    <mergeCell ref="G19:G20"/>
    <mergeCell ref="H19:H20"/>
    <mergeCell ref="I19:I20"/>
    <mergeCell ref="G17:G18"/>
    <mergeCell ref="H17:H18"/>
    <mergeCell ref="I17:I18"/>
    <mergeCell ref="G15:G16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32" orientation="landscape" r:id="rId1"/>
  <headerFooter>
    <oddHeader xml:space="preserve">&amp;C&amp;"Agency FB,Gras"
</oddHead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1:AF40"/>
  <sheetViews>
    <sheetView showWhiteSpace="0" view="pageLayout" topLeftCell="A10" zoomScale="90" zoomScaleNormal="10" zoomScalePageLayoutView="90" workbookViewId="0">
      <selection activeCell="Y19" sqref="Y19"/>
    </sheetView>
  </sheetViews>
  <sheetFormatPr baseColWidth="10" defaultColWidth="11.42578125" defaultRowHeight="14.25" x14ac:dyDescent="0.2"/>
  <cols>
    <col min="1" max="1" width="5.42578125" style="4" customWidth="1"/>
    <col min="2" max="2" width="32.140625" style="1" customWidth="1"/>
    <col min="3" max="3" width="8.42578125" style="1" customWidth="1"/>
    <col min="4" max="4" width="25.7109375" style="1" customWidth="1"/>
    <col min="5" max="5" width="16" style="1" customWidth="1"/>
    <col min="6" max="6" width="10.85546875" style="1" bestFit="1" customWidth="1"/>
    <col min="7" max="7" width="10.28515625" style="1" customWidth="1"/>
    <col min="8" max="8" width="10.28515625" style="1" bestFit="1" customWidth="1"/>
    <col min="9" max="9" width="12.42578125" style="1" customWidth="1"/>
    <col min="10" max="10" width="15" style="1" bestFit="1" customWidth="1"/>
    <col min="11" max="11" width="12.7109375" style="1" customWidth="1"/>
    <col min="12" max="12" width="12.28515625" style="1" customWidth="1"/>
    <col min="13" max="13" width="14" style="1" customWidth="1"/>
    <col min="14" max="14" width="13.42578125" style="1" customWidth="1"/>
    <col min="15" max="15" width="12.85546875" style="1" customWidth="1"/>
    <col min="16" max="17" width="12.7109375" style="1" customWidth="1"/>
    <col min="18" max="18" width="12.28515625" style="1" customWidth="1"/>
    <col min="19" max="19" width="12.7109375" style="1" customWidth="1"/>
    <col min="20" max="20" width="11.85546875" style="1" customWidth="1"/>
    <col min="21" max="21" width="13.7109375" style="1" customWidth="1"/>
    <col min="22" max="22" width="14" style="1" customWidth="1"/>
    <col min="23" max="23" width="12" style="1" customWidth="1"/>
    <col min="24" max="24" width="11.85546875" style="1" customWidth="1"/>
    <col min="25" max="25" width="20.5703125" style="1" customWidth="1"/>
    <col min="26" max="26" width="13.7109375" style="1" customWidth="1"/>
    <col min="27" max="27" width="12.140625" style="1" customWidth="1"/>
    <col min="28" max="28" width="12" style="1" customWidth="1"/>
    <col min="29" max="29" width="12.42578125" style="1" customWidth="1"/>
    <col min="30" max="30" width="12.5703125" style="1" customWidth="1"/>
    <col min="31" max="32" width="11.85546875" style="1" bestFit="1" customWidth="1"/>
    <col min="33" max="16384" width="11.42578125" style="1"/>
  </cols>
  <sheetData>
    <row r="1" spans="1:32" ht="15" x14ac:dyDescent="0.25">
      <c r="A1" s="62"/>
      <c r="B1" s="62"/>
      <c r="C1" s="62"/>
      <c r="D1" s="62" t="s">
        <v>122</v>
      </c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  <c r="AF1" s="62"/>
    </row>
    <row r="2" spans="1:32" ht="24.75" x14ac:dyDescent="0.4">
      <c r="A2" s="63"/>
      <c r="B2" s="441" t="s">
        <v>144</v>
      </c>
      <c r="C2" s="441"/>
      <c r="D2" s="441"/>
      <c r="E2" s="63"/>
      <c r="F2" s="63"/>
      <c r="G2" s="63"/>
      <c r="H2" s="63"/>
      <c r="I2" s="64"/>
      <c r="J2" s="65" t="s">
        <v>123</v>
      </c>
      <c r="K2" s="65"/>
      <c r="L2" s="65"/>
      <c r="M2" s="66"/>
      <c r="N2" s="66"/>
      <c r="O2" s="64"/>
      <c r="P2" s="64"/>
      <c r="Q2" s="63"/>
      <c r="R2" s="64"/>
      <c r="S2" s="64"/>
      <c r="T2" s="63"/>
      <c r="U2" s="64"/>
      <c r="V2" s="64"/>
      <c r="W2" s="63"/>
      <c r="X2" s="67"/>
      <c r="Y2" s="67"/>
      <c r="Z2" s="67"/>
      <c r="AA2" s="67"/>
      <c r="AB2" s="67"/>
      <c r="AC2" s="67"/>
      <c r="AD2" s="67"/>
      <c r="AE2" s="67"/>
      <c r="AF2" s="67"/>
    </row>
    <row r="3" spans="1:32" ht="24.75" x14ac:dyDescent="0.4">
      <c r="A3" s="63"/>
      <c r="B3" s="441"/>
      <c r="C3" s="441"/>
      <c r="D3" s="441"/>
      <c r="E3" s="63"/>
      <c r="F3" s="63"/>
      <c r="G3" s="63"/>
      <c r="H3" s="63"/>
      <c r="I3" s="64"/>
      <c r="J3" s="65"/>
      <c r="K3" s="65"/>
      <c r="L3" s="65"/>
      <c r="M3" s="66"/>
      <c r="N3" s="66"/>
      <c r="O3" s="64"/>
      <c r="P3" s="64"/>
      <c r="Q3" s="63"/>
      <c r="R3" s="64"/>
      <c r="S3" s="64"/>
      <c r="T3" s="63"/>
      <c r="U3" s="64"/>
      <c r="V3" s="64"/>
      <c r="W3" s="63"/>
      <c r="X3" s="67"/>
      <c r="Y3" s="67"/>
      <c r="Z3" s="67"/>
      <c r="AA3" s="67"/>
      <c r="AB3" s="67"/>
      <c r="AC3" s="67"/>
      <c r="AD3" s="67"/>
      <c r="AE3" s="67"/>
      <c r="AF3" s="67"/>
    </row>
    <row r="4" spans="1:32" ht="16.5" x14ac:dyDescent="0.25">
      <c r="A4" s="63"/>
      <c r="B4" s="442" t="s">
        <v>15</v>
      </c>
      <c r="C4" s="442"/>
      <c r="D4" s="442"/>
      <c r="E4" s="443" t="s">
        <v>145</v>
      </c>
      <c r="F4" s="443"/>
      <c r="G4" s="443"/>
      <c r="H4" s="443"/>
      <c r="I4" s="443"/>
      <c r="J4" s="443"/>
      <c r="K4" s="63"/>
      <c r="L4" s="64"/>
      <c r="M4" s="64"/>
      <c r="N4" s="63"/>
      <c r="O4" s="64"/>
      <c r="P4" s="64"/>
      <c r="Q4" s="63"/>
      <c r="R4" s="64"/>
      <c r="S4" s="64"/>
      <c r="T4" s="63"/>
      <c r="U4" s="64"/>
      <c r="V4" s="64"/>
      <c r="W4" s="63"/>
      <c r="X4" s="64"/>
      <c r="Y4" s="64"/>
      <c r="Z4" s="64"/>
      <c r="AA4" s="64"/>
      <c r="AB4" s="64"/>
      <c r="AC4" s="64"/>
      <c r="AD4" s="63"/>
      <c r="AE4" s="63"/>
      <c r="AF4" s="63"/>
    </row>
    <row r="5" spans="1:32" ht="16.5" x14ac:dyDescent="0.25">
      <c r="A5" s="63"/>
      <c r="B5" s="442" t="s">
        <v>16</v>
      </c>
      <c r="C5" s="442"/>
      <c r="D5" s="442"/>
      <c r="E5" s="443">
        <v>2024</v>
      </c>
      <c r="F5" s="443"/>
      <c r="G5" s="443"/>
      <c r="H5" s="443"/>
      <c r="I5" s="443"/>
      <c r="J5" s="443"/>
      <c r="K5" s="63"/>
      <c r="L5" s="64"/>
      <c r="M5" s="63"/>
      <c r="N5" s="63"/>
      <c r="O5" s="63"/>
      <c r="P5" s="64"/>
      <c r="Q5" s="64"/>
      <c r="R5" s="64"/>
      <c r="S5" s="64"/>
      <c r="T5" s="64"/>
      <c r="U5" s="64"/>
      <c r="V5" s="64"/>
      <c r="W5" s="64"/>
      <c r="X5" s="64"/>
      <c r="Y5" s="64"/>
      <c r="Z5" s="64"/>
      <c r="AA5" s="64"/>
      <c r="AB5" s="64"/>
      <c r="AC5" s="64"/>
      <c r="AD5" s="63"/>
      <c r="AE5" s="63"/>
      <c r="AF5" s="63"/>
    </row>
    <row r="6" spans="1:32" ht="16.5" x14ac:dyDescent="0.25">
      <c r="A6" s="63"/>
      <c r="B6" s="442" t="s">
        <v>169</v>
      </c>
      <c r="C6" s="442"/>
      <c r="D6" s="442"/>
      <c r="E6" s="456" t="s">
        <v>128</v>
      </c>
      <c r="F6" s="456"/>
      <c r="G6" s="456"/>
      <c r="H6" s="456"/>
      <c r="I6" s="456"/>
      <c r="J6" s="456"/>
      <c r="K6" s="63"/>
      <c r="L6" s="64"/>
      <c r="M6" s="63"/>
      <c r="N6" s="63"/>
      <c r="O6" s="63"/>
      <c r="P6" s="64"/>
      <c r="Q6" s="64"/>
      <c r="R6" s="64"/>
      <c r="S6" s="64"/>
      <c r="T6" s="64"/>
      <c r="U6" s="64"/>
      <c r="V6" s="64"/>
      <c r="W6" s="64"/>
      <c r="X6" s="64"/>
      <c r="Y6" s="64"/>
      <c r="Z6" s="64"/>
      <c r="AA6" s="64"/>
      <c r="AB6" s="64"/>
      <c r="AC6" s="64"/>
      <c r="AD6" s="63"/>
      <c r="AE6" s="63"/>
      <c r="AF6" s="63"/>
    </row>
    <row r="7" spans="1:32" ht="16.5" x14ac:dyDescent="0.25">
      <c r="A7" s="63"/>
      <c r="B7" s="457" t="s">
        <v>89</v>
      </c>
      <c r="C7" s="457"/>
      <c r="D7" s="457"/>
      <c r="E7" s="458" t="s">
        <v>129</v>
      </c>
      <c r="F7" s="458"/>
      <c r="G7" s="458"/>
      <c r="H7" s="458"/>
      <c r="I7" s="458"/>
      <c r="J7" s="458"/>
      <c r="K7" s="63"/>
      <c r="L7" s="64"/>
      <c r="M7" s="63"/>
      <c r="N7" s="63"/>
      <c r="O7" s="63"/>
      <c r="P7" s="64"/>
      <c r="Q7" s="64"/>
      <c r="R7" s="64"/>
      <c r="S7" s="64"/>
      <c r="T7" s="64"/>
      <c r="U7" s="64"/>
      <c r="V7" s="64"/>
      <c r="W7" s="64"/>
      <c r="X7" s="64"/>
      <c r="Y7" s="64"/>
      <c r="Z7" s="64"/>
      <c r="AA7" s="64"/>
      <c r="AB7" s="64"/>
      <c r="AC7" s="64"/>
      <c r="AD7" s="63"/>
      <c r="AE7" s="63"/>
      <c r="AF7" s="63"/>
    </row>
    <row r="8" spans="1:32" ht="16.5" x14ac:dyDescent="0.25">
      <c r="A8" s="63"/>
      <c r="B8" s="459" t="s">
        <v>18</v>
      </c>
      <c r="C8" s="459"/>
      <c r="D8" s="459"/>
      <c r="E8" s="456" t="s">
        <v>130</v>
      </c>
      <c r="F8" s="456"/>
      <c r="G8" s="456"/>
      <c r="H8" s="456"/>
      <c r="I8" s="456"/>
      <c r="J8" s="456"/>
      <c r="K8" s="63"/>
      <c r="L8" s="64"/>
      <c r="M8" s="63"/>
      <c r="N8" s="63"/>
      <c r="O8" s="63"/>
      <c r="P8" s="64"/>
      <c r="Q8" s="64"/>
      <c r="R8" s="64"/>
      <c r="S8" s="64"/>
      <c r="T8" s="64"/>
      <c r="U8" s="64"/>
      <c r="V8" s="64"/>
      <c r="W8" s="64"/>
      <c r="X8" s="64"/>
      <c r="Y8" s="64"/>
      <c r="Z8" s="64"/>
      <c r="AA8" s="64"/>
      <c r="AB8" s="64"/>
      <c r="AC8" s="64"/>
      <c r="AD8" s="63"/>
      <c r="AE8" s="63"/>
      <c r="AF8" s="63"/>
    </row>
    <row r="9" spans="1:32" ht="16.5" x14ac:dyDescent="0.25">
      <c r="A9" s="63"/>
      <c r="B9" s="68"/>
      <c r="C9" s="68"/>
      <c r="D9" s="63"/>
      <c r="E9" s="63"/>
      <c r="F9" s="69"/>
      <c r="G9" s="69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  <c r="X9" s="63"/>
      <c r="Y9" s="63"/>
      <c r="Z9" s="63"/>
      <c r="AA9" s="63"/>
      <c r="AB9" s="63"/>
      <c r="AC9" s="63"/>
      <c r="AD9" s="63"/>
      <c r="AE9" s="63"/>
      <c r="AF9" s="63"/>
    </row>
    <row r="10" spans="1:32" ht="22.5" x14ac:dyDescent="0.25">
      <c r="A10" s="63"/>
      <c r="B10" s="68"/>
      <c r="C10" s="68"/>
      <c r="D10" s="63"/>
      <c r="E10" s="63"/>
      <c r="F10" s="69"/>
      <c r="G10" s="69"/>
      <c r="H10" s="63"/>
      <c r="I10" s="63"/>
      <c r="J10" s="63"/>
      <c r="K10" s="63"/>
      <c r="L10" s="444" t="s">
        <v>79</v>
      </c>
      <c r="M10" s="444"/>
      <c r="N10" s="444"/>
      <c r="O10" s="444"/>
      <c r="P10" s="444"/>
      <c r="Q10" s="444"/>
      <c r="R10" s="444"/>
      <c r="S10" s="444"/>
      <c r="T10" s="444"/>
      <c r="U10" s="444"/>
      <c r="V10" s="63"/>
      <c r="W10" s="63"/>
      <c r="X10" s="63"/>
      <c r="Y10" s="63"/>
      <c r="Z10" s="63"/>
      <c r="AA10" s="63"/>
      <c r="AB10" s="63"/>
      <c r="AC10" s="63"/>
      <c r="AD10" s="63"/>
      <c r="AE10" s="63"/>
      <c r="AF10" s="63"/>
    </row>
    <row r="11" spans="1:32" ht="17.25" thickBot="1" x14ac:dyDescent="0.3">
      <c r="A11" s="70"/>
      <c r="B11" s="71"/>
      <c r="C11" s="71"/>
      <c r="D11" s="70"/>
      <c r="E11" s="70"/>
      <c r="F11" s="72"/>
      <c r="G11" s="72"/>
      <c r="H11" s="70"/>
      <c r="I11" s="70"/>
      <c r="J11" s="70"/>
      <c r="K11" s="70"/>
      <c r="L11" s="70"/>
      <c r="M11" s="70"/>
      <c r="N11" s="70"/>
      <c r="O11" s="70"/>
      <c r="P11" s="70"/>
      <c r="Q11" s="70"/>
      <c r="R11" s="70"/>
      <c r="S11" s="70"/>
      <c r="T11" s="70"/>
      <c r="U11" s="70"/>
      <c r="V11" s="70"/>
      <c r="W11" s="70"/>
      <c r="X11" s="70"/>
      <c r="Y11" s="70"/>
      <c r="Z11" s="70"/>
      <c r="AA11" s="70"/>
      <c r="AB11" s="70"/>
      <c r="AC11" s="70"/>
      <c r="AD11" s="70"/>
      <c r="AE11" s="70"/>
      <c r="AF11" s="70"/>
    </row>
    <row r="12" spans="1:32" ht="18" thickBot="1" x14ac:dyDescent="0.3">
      <c r="A12" s="445" t="s">
        <v>0</v>
      </c>
      <c r="B12" s="446"/>
      <c r="C12" s="446"/>
      <c r="D12" s="446"/>
      <c r="E12" s="446"/>
      <c r="F12" s="446"/>
      <c r="G12" s="447"/>
      <c r="H12" s="447"/>
      <c r="I12" s="448"/>
      <c r="J12" s="449" t="s">
        <v>14</v>
      </c>
      <c r="K12" s="451" t="s">
        <v>66</v>
      </c>
      <c r="L12" s="452"/>
      <c r="M12" s="452"/>
      <c r="N12" s="452"/>
      <c r="O12" s="453"/>
      <c r="P12" s="451" t="s">
        <v>67</v>
      </c>
      <c r="Q12" s="454"/>
      <c r="R12" s="454"/>
      <c r="S12" s="454"/>
      <c r="T12" s="454"/>
      <c r="U12" s="454"/>
      <c r="V12" s="455"/>
      <c r="W12" s="460" t="s">
        <v>68</v>
      </c>
      <c r="X12" s="452"/>
      <c r="Y12" s="452"/>
      <c r="Z12" s="452"/>
      <c r="AA12" s="452"/>
      <c r="AB12" s="452"/>
      <c r="AC12" s="452"/>
      <c r="AD12" s="453"/>
      <c r="AE12" s="461" t="s">
        <v>50</v>
      </c>
      <c r="AF12" s="462"/>
    </row>
    <row r="13" spans="1:32" ht="78.75" x14ac:dyDescent="0.2">
      <c r="A13" s="463" t="s">
        <v>51</v>
      </c>
      <c r="B13" s="458" t="s">
        <v>10</v>
      </c>
      <c r="C13" s="262" t="s">
        <v>126</v>
      </c>
      <c r="D13" s="458" t="s">
        <v>27</v>
      </c>
      <c r="E13" s="458" t="s">
        <v>52</v>
      </c>
      <c r="F13" s="466" t="s">
        <v>3</v>
      </c>
      <c r="G13" s="467" t="s">
        <v>23</v>
      </c>
      <c r="H13" s="467" t="s">
        <v>7</v>
      </c>
      <c r="I13" s="468" t="s">
        <v>4</v>
      </c>
      <c r="J13" s="450"/>
      <c r="K13" s="470" t="s">
        <v>31</v>
      </c>
      <c r="L13" s="73" t="s">
        <v>69</v>
      </c>
      <c r="M13" s="73" t="s">
        <v>70</v>
      </c>
      <c r="N13" s="73" t="s">
        <v>32</v>
      </c>
      <c r="O13" s="74" t="s">
        <v>71</v>
      </c>
      <c r="P13" s="75" t="s">
        <v>34</v>
      </c>
      <c r="Q13" s="73" t="s">
        <v>72</v>
      </c>
      <c r="R13" s="73" t="s">
        <v>33</v>
      </c>
      <c r="S13" s="73" t="s">
        <v>44</v>
      </c>
      <c r="T13" s="73" t="s">
        <v>35</v>
      </c>
      <c r="U13" s="73" t="s">
        <v>73</v>
      </c>
      <c r="V13" s="74" t="s">
        <v>36</v>
      </c>
      <c r="W13" s="75" t="s">
        <v>38</v>
      </c>
      <c r="X13" s="73" t="s">
        <v>45</v>
      </c>
      <c r="Y13" s="470" t="s">
        <v>24</v>
      </c>
      <c r="Z13" s="73" t="s">
        <v>46</v>
      </c>
      <c r="AA13" s="73" t="s">
        <v>74</v>
      </c>
      <c r="AB13" s="73" t="s">
        <v>75</v>
      </c>
      <c r="AC13" s="73" t="s">
        <v>29</v>
      </c>
      <c r="AD13" s="76" t="s">
        <v>37</v>
      </c>
      <c r="AE13" s="472" t="s">
        <v>8</v>
      </c>
      <c r="AF13" s="472" t="s">
        <v>28</v>
      </c>
    </row>
    <row r="14" spans="1:32" ht="16.5" thickBot="1" x14ac:dyDescent="0.3">
      <c r="A14" s="464"/>
      <c r="B14" s="465"/>
      <c r="C14" s="263"/>
      <c r="D14" s="458"/>
      <c r="E14" s="458"/>
      <c r="F14" s="466"/>
      <c r="G14" s="465"/>
      <c r="H14" s="465"/>
      <c r="I14" s="469"/>
      <c r="J14" s="450"/>
      <c r="K14" s="471"/>
      <c r="L14" s="77">
        <v>12</v>
      </c>
      <c r="M14" s="78" t="s">
        <v>76</v>
      </c>
      <c r="N14" s="77">
        <v>15</v>
      </c>
      <c r="O14" s="79">
        <v>12</v>
      </c>
      <c r="P14" s="80">
        <v>12</v>
      </c>
      <c r="Q14" s="77">
        <v>30</v>
      </c>
      <c r="R14" s="78">
        <v>15</v>
      </c>
      <c r="S14" s="77">
        <v>12</v>
      </c>
      <c r="T14" s="77">
        <v>15</v>
      </c>
      <c r="U14" s="78">
        <v>12</v>
      </c>
      <c r="V14" s="81">
        <v>15</v>
      </c>
      <c r="W14" s="80">
        <v>7</v>
      </c>
      <c r="X14" s="78">
        <v>12</v>
      </c>
      <c r="Y14" s="471"/>
      <c r="Z14" s="78">
        <v>7</v>
      </c>
      <c r="AA14" s="77">
        <v>12</v>
      </c>
      <c r="AB14" s="77">
        <v>10</v>
      </c>
      <c r="AC14" s="78">
        <v>3</v>
      </c>
      <c r="AD14" s="82" t="s">
        <v>77</v>
      </c>
      <c r="AE14" s="472"/>
      <c r="AF14" s="472"/>
    </row>
    <row r="15" spans="1:32" ht="15.75" x14ac:dyDescent="0.2">
      <c r="A15" s="477">
        <v>1</v>
      </c>
      <c r="B15" s="478" t="s">
        <v>148</v>
      </c>
      <c r="C15" s="222">
        <v>2024</v>
      </c>
      <c r="D15" s="479"/>
      <c r="E15" s="481" t="s">
        <v>151</v>
      </c>
      <c r="F15" s="482">
        <v>18</v>
      </c>
      <c r="G15" s="484" t="s">
        <v>103</v>
      </c>
      <c r="H15" s="473" t="s">
        <v>172</v>
      </c>
      <c r="I15" s="475" t="s">
        <v>152</v>
      </c>
      <c r="J15" s="142" t="s">
        <v>12</v>
      </c>
      <c r="K15" s="83">
        <v>45439</v>
      </c>
      <c r="L15" s="83">
        <f>K15+L14+10</f>
        <v>45461</v>
      </c>
      <c r="M15" s="83">
        <f>L15+1</f>
        <v>45462</v>
      </c>
      <c r="N15" s="83">
        <f>M15+N14</f>
        <v>45477</v>
      </c>
      <c r="O15" s="83">
        <f>N15+O14-8</f>
        <v>45481</v>
      </c>
      <c r="P15" s="83">
        <f>O15+P14+2</f>
        <v>45495</v>
      </c>
      <c r="Q15" s="83">
        <f>P15+Q14-23</f>
        <v>45502</v>
      </c>
      <c r="R15" s="83">
        <f>Q15+R14+13</f>
        <v>45530</v>
      </c>
      <c r="S15" s="83">
        <f>R15+S14-8</f>
        <v>45534</v>
      </c>
      <c r="T15" s="83">
        <f>S15+T14-12</f>
        <v>45537</v>
      </c>
      <c r="U15" s="83">
        <f>T15+U14-5</f>
        <v>45544</v>
      </c>
      <c r="V15" s="83">
        <f>U15+V14-12</f>
        <v>45547</v>
      </c>
      <c r="W15" s="83">
        <f>V15+W14-6</f>
        <v>45548</v>
      </c>
      <c r="X15" s="83">
        <f>W15+X14-2</f>
        <v>45558</v>
      </c>
      <c r="Y15" s="83"/>
      <c r="Z15" s="83">
        <f>X15+Z14+25</f>
        <v>45590</v>
      </c>
      <c r="AA15" s="83">
        <f>Z15+AA14-1</f>
        <v>45601</v>
      </c>
      <c r="AB15" s="83">
        <f>AA15+AB14-7</f>
        <v>45604</v>
      </c>
      <c r="AC15" s="83">
        <f>AB15+AC14+8</f>
        <v>45615</v>
      </c>
      <c r="AD15" s="83">
        <f>AC15+3</f>
        <v>45618</v>
      </c>
      <c r="AE15" s="83">
        <f>AD15+25</f>
        <v>45643</v>
      </c>
      <c r="AF15" s="83">
        <f>AE15-2+15</f>
        <v>45656</v>
      </c>
    </row>
    <row r="16" spans="1:32" ht="40.15" customHeight="1" thickBot="1" x14ac:dyDescent="0.3">
      <c r="A16" s="477"/>
      <c r="B16" s="478"/>
      <c r="C16" s="223"/>
      <c r="D16" s="480"/>
      <c r="E16" s="359"/>
      <c r="F16" s="483"/>
      <c r="G16" s="476"/>
      <c r="H16" s="474"/>
      <c r="I16" s="476"/>
      <c r="J16" s="21" t="s">
        <v>13</v>
      </c>
      <c r="K16" s="137"/>
      <c r="L16" s="143"/>
      <c r="M16" s="138"/>
      <c r="N16" s="138"/>
      <c r="O16" s="139"/>
      <c r="P16" s="140"/>
      <c r="Q16" s="84"/>
      <c r="R16" s="85"/>
      <c r="S16" s="85"/>
      <c r="T16" s="86"/>
      <c r="U16" s="86"/>
      <c r="V16" s="87"/>
      <c r="W16" s="88"/>
      <c r="X16" s="86"/>
      <c r="Y16" s="86"/>
      <c r="Z16" s="86"/>
      <c r="AA16" s="89"/>
      <c r="AB16" s="89"/>
      <c r="AC16" s="89"/>
      <c r="AD16" s="90"/>
      <c r="AE16" s="89"/>
      <c r="AF16" s="89"/>
    </row>
    <row r="17" spans="1:32" ht="15.75" x14ac:dyDescent="0.2">
      <c r="A17" s="477">
        <v>2</v>
      </c>
      <c r="B17" s="478" t="s">
        <v>149</v>
      </c>
      <c r="C17" s="222">
        <v>2024</v>
      </c>
      <c r="D17" s="479"/>
      <c r="E17" s="481" t="s">
        <v>150</v>
      </c>
      <c r="F17" s="482">
        <v>18</v>
      </c>
      <c r="G17" s="484" t="s">
        <v>103</v>
      </c>
      <c r="H17" s="473" t="s">
        <v>173</v>
      </c>
      <c r="I17" s="475" t="s">
        <v>152</v>
      </c>
      <c r="J17" s="142" t="s">
        <v>12</v>
      </c>
      <c r="K17" s="83">
        <v>45439</v>
      </c>
      <c r="L17" s="83">
        <v>45461</v>
      </c>
      <c r="M17" s="83">
        <v>45462</v>
      </c>
      <c r="N17" s="83">
        <v>45477</v>
      </c>
      <c r="O17" s="83">
        <v>45481</v>
      </c>
      <c r="P17" s="83">
        <v>45495</v>
      </c>
      <c r="Q17" s="83">
        <v>45502</v>
      </c>
      <c r="R17" s="83">
        <v>45530</v>
      </c>
      <c r="S17" s="83">
        <v>45534</v>
      </c>
      <c r="T17" s="83">
        <v>45537</v>
      </c>
      <c r="U17" s="83">
        <v>45544</v>
      </c>
      <c r="V17" s="83">
        <v>45547</v>
      </c>
      <c r="W17" s="83">
        <v>45548</v>
      </c>
      <c r="X17" s="83">
        <v>45558</v>
      </c>
      <c r="Y17" s="83"/>
      <c r="Z17" s="83">
        <v>45590</v>
      </c>
      <c r="AA17" s="83">
        <v>45601</v>
      </c>
      <c r="AB17" s="83">
        <v>45604</v>
      </c>
      <c r="AC17" s="83">
        <v>45615</v>
      </c>
      <c r="AD17" s="83">
        <v>45618</v>
      </c>
      <c r="AE17" s="83">
        <v>45643</v>
      </c>
      <c r="AF17" s="83">
        <v>45656</v>
      </c>
    </row>
    <row r="18" spans="1:32" ht="31.15" customHeight="1" thickBot="1" x14ac:dyDescent="0.3">
      <c r="A18" s="477"/>
      <c r="B18" s="478"/>
      <c r="C18" s="223"/>
      <c r="D18" s="480"/>
      <c r="E18" s="359"/>
      <c r="F18" s="483"/>
      <c r="G18" s="476"/>
      <c r="H18" s="474"/>
      <c r="I18" s="476"/>
      <c r="J18" s="21" t="s">
        <v>13</v>
      </c>
      <c r="K18" s="137"/>
      <c r="L18" s="137"/>
      <c r="M18" s="138"/>
      <c r="N18" s="138"/>
      <c r="O18" s="139"/>
      <c r="P18" s="141"/>
      <c r="Q18" s="84"/>
      <c r="R18" s="85"/>
      <c r="S18" s="85"/>
      <c r="T18" s="86"/>
      <c r="U18" s="86"/>
      <c r="V18" s="87"/>
      <c r="W18" s="88"/>
      <c r="X18" s="86"/>
      <c r="Y18" s="145" t="s">
        <v>176</v>
      </c>
      <c r="Z18" s="86"/>
      <c r="AA18" s="89"/>
      <c r="AB18" s="89"/>
      <c r="AC18" s="89"/>
      <c r="AD18" s="90"/>
      <c r="AE18" s="89"/>
      <c r="AF18" s="89"/>
    </row>
    <row r="19" spans="1:32" ht="16.5" thickBot="1" x14ac:dyDescent="0.3">
      <c r="A19" s="493" t="s">
        <v>1</v>
      </c>
      <c r="B19" s="493"/>
      <c r="C19" s="131"/>
      <c r="D19" s="135">
        <f>SUM(D15:D18)</f>
        <v>0</v>
      </c>
      <c r="E19" s="91"/>
      <c r="F19" s="92"/>
      <c r="G19" s="94"/>
      <c r="H19" s="94"/>
      <c r="I19" s="133"/>
      <c r="J19" s="96"/>
      <c r="K19" s="97"/>
      <c r="L19" s="97"/>
      <c r="M19" s="97"/>
      <c r="N19" s="97"/>
      <c r="O19" s="95"/>
      <c r="P19" s="98"/>
      <c r="Q19" s="98"/>
      <c r="R19" s="99"/>
      <c r="S19" s="99"/>
      <c r="T19" s="99"/>
      <c r="U19" s="99"/>
      <c r="V19" s="100"/>
      <c r="W19" s="99"/>
      <c r="X19" s="99"/>
      <c r="Y19" s="99"/>
      <c r="Z19" s="99"/>
      <c r="AA19" s="99"/>
      <c r="AB19" s="99"/>
      <c r="AC19" s="99"/>
      <c r="AD19" s="99"/>
      <c r="AE19" s="93"/>
      <c r="AF19" s="93"/>
    </row>
    <row r="20" spans="1:32" ht="17.25" x14ac:dyDescent="0.25">
      <c r="A20" s="63" t="s">
        <v>174</v>
      </c>
      <c r="B20" s="101"/>
      <c r="C20" s="101"/>
      <c r="D20" s="63"/>
      <c r="E20" s="63"/>
      <c r="F20" s="63"/>
      <c r="G20" s="102"/>
      <c r="H20" s="102"/>
      <c r="I20" s="102"/>
      <c r="J20" s="102"/>
      <c r="K20" s="102"/>
      <c r="L20" s="102"/>
      <c r="M20" s="102"/>
      <c r="N20" s="102"/>
      <c r="O20" s="102"/>
      <c r="P20" s="102"/>
      <c r="Q20" s="102"/>
      <c r="R20" s="102"/>
      <c r="S20" s="102"/>
      <c r="T20" s="102"/>
      <c r="U20" s="102"/>
      <c r="V20" s="102"/>
      <c r="W20" s="102"/>
      <c r="X20" s="102"/>
      <c r="Y20" s="102"/>
      <c r="Z20" s="102"/>
      <c r="AA20" s="102"/>
      <c r="AB20" s="102"/>
      <c r="AC20" s="102"/>
      <c r="AD20" s="102"/>
      <c r="AE20" s="102"/>
      <c r="AF20" s="102"/>
    </row>
    <row r="21" spans="1:32" ht="16.5" x14ac:dyDescent="0.25">
      <c r="A21" s="103"/>
      <c r="B21" s="103"/>
      <c r="C21" s="103"/>
      <c r="D21" s="103"/>
      <c r="E21" s="103"/>
      <c r="F21" s="103"/>
      <c r="G21" s="103"/>
      <c r="H21" s="103"/>
      <c r="I21" s="103"/>
      <c r="J21" s="103"/>
      <c r="K21" s="103"/>
      <c r="L21" s="103"/>
      <c r="M21" s="103"/>
      <c r="N21" s="103"/>
      <c r="O21" s="103"/>
      <c r="P21" s="103"/>
      <c r="Q21" s="103"/>
      <c r="R21" s="103"/>
      <c r="S21" s="103"/>
      <c r="T21" s="103"/>
      <c r="U21" s="103"/>
      <c r="V21" s="63"/>
      <c r="W21" s="63"/>
      <c r="X21" s="63"/>
      <c r="Y21" s="63"/>
      <c r="Z21" s="63"/>
      <c r="AA21" s="63"/>
      <c r="AB21" s="63"/>
      <c r="AC21" s="63"/>
      <c r="AD21" s="63"/>
      <c r="AE21" s="63"/>
      <c r="AF21" s="63"/>
    </row>
    <row r="22" spans="1:32" ht="15.75" thickBot="1" x14ac:dyDescent="0.3">
      <c r="A22" s="103"/>
      <c r="B22" s="105"/>
      <c r="C22" s="105"/>
      <c r="D22" s="106"/>
      <c r="E22" s="106"/>
      <c r="F22" s="106"/>
      <c r="G22" s="106"/>
      <c r="H22" s="62"/>
      <c r="I22" s="62"/>
      <c r="J22" s="62"/>
      <c r="K22" s="62"/>
      <c r="L22" s="62"/>
      <c r="M22" s="62"/>
      <c r="N22" s="62"/>
      <c r="O22" s="104"/>
      <c r="P22" s="62"/>
      <c r="Q22" s="62"/>
      <c r="R22" s="62"/>
      <c r="S22" s="62"/>
      <c r="T22" s="62"/>
      <c r="U22" s="104"/>
      <c r="V22" s="62"/>
      <c r="W22" s="62"/>
      <c r="X22" s="62"/>
      <c r="Y22" s="62"/>
      <c r="Z22" s="62"/>
      <c r="AA22" s="103"/>
      <c r="AB22" s="103"/>
      <c r="AC22" s="103"/>
      <c r="AD22" s="103"/>
      <c r="AE22" s="103"/>
      <c r="AF22" s="103"/>
    </row>
    <row r="23" spans="1:32" ht="15.75" thickBot="1" x14ac:dyDescent="0.3">
      <c r="A23" s="103"/>
      <c r="B23" s="507" t="s">
        <v>39</v>
      </c>
      <c r="C23" s="508"/>
      <c r="D23" s="509"/>
      <c r="E23" s="509"/>
      <c r="F23" s="510"/>
      <c r="G23" s="106"/>
      <c r="H23" s="62"/>
      <c r="I23" s="62"/>
      <c r="J23" s="62"/>
      <c r="K23" s="62"/>
      <c r="L23" s="62"/>
      <c r="M23" s="62"/>
      <c r="N23" s="62"/>
      <c r="O23" s="104"/>
      <c r="P23" s="62"/>
      <c r="Q23" s="62"/>
      <c r="R23" s="62"/>
      <c r="S23" s="62"/>
      <c r="T23" s="62"/>
      <c r="U23" s="104"/>
      <c r="V23" s="62"/>
      <c r="W23" s="62"/>
      <c r="X23" s="62"/>
      <c r="Y23" s="62"/>
      <c r="Z23" s="62"/>
      <c r="AA23" s="103"/>
      <c r="AB23" s="103"/>
      <c r="AC23" s="103"/>
      <c r="AD23" s="103"/>
      <c r="AE23" s="103"/>
      <c r="AF23" s="103"/>
    </row>
    <row r="24" spans="1:32" ht="15.75" thickBot="1" x14ac:dyDescent="0.3">
      <c r="A24" s="103"/>
      <c r="B24" s="107"/>
      <c r="C24" s="107"/>
      <c r="D24" s="108"/>
      <c r="E24" s="108"/>
      <c r="F24" s="108"/>
      <c r="G24" s="106"/>
      <c r="H24" s="62"/>
      <c r="I24" s="62"/>
      <c r="J24" s="62"/>
      <c r="K24" s="62"/>
      <c r="L24" s="62"/>
      <c r="M24" s="62"/>
      <c r="N24" s="62"/>
      <c r="O24" s="104"/>
      <c r="P24" s="62"/>
      <c r="Q24" s="62"/>
      <c r="R24" s="62"/>
      <c r="S24" s="62"/>
      <c r="T24" s="62"/>
      <c r="U24" s="104"/>
      <c r="V24" s="62"/>
      <c r="W24" s="62"/>
      <c r="X24" s="62"/>
      <c r="Y24" s="62"/>
      <c r="Z24" s="62"/>
      <c r="AA24" s="103"/>
      <c r="AB24" s="103"/>
      <c r="AC24" s="103"/>
      <c r="AD24" s="103"/>
      <c r="AE24" s="103"/>
      <c r="AF24" s="103"/>
    </row>
    <row r="25" spans="1:32" ht="16.5" thickTop="1" x14ac:dyDescent="0.25">
      <c r="A25" s="157"/>
      <c r="B25" s="489" t="s">
        <v>94</v>
      </c>
      <c r="C25" s="490"/>
      <c r="D25" s="490"/>
      <c r="E25" s="491"/>
      <c r="F25" s="492"/>
      <c r="G25" s="62"/>
      <c r="H25" s="501" t="s">
        <v>93</v>
      </c>
      <c r="I25" s="502"/>
      <c r="J25" s="502"/>
      <c r="K25" s="502"/>
      <c r="L25" s="502"/>
      <c r="M25" s="502"/>
      <c r="N25" s="503"/>
      <c r="O25" s="62"/>
      <c r="P25" s="62"/>
      <c r="Q25" s="62"/>
      <c r="R25" s="62"/>
      <c r="S25" s="62"/>
      <c r="T25" s="62"/>
      <c r="U25" s="62"/>
      <c r="V25" s="62"/>
      <c r="W25" s="62"/>
      <c r="X25" s="62"/>
      <c r="Y25" s="62"/>
      <c r="Z25" s="62"/>
      <c r="AA25" s="103"/>
      <c r="AB25" s="103"/>
      <c r="AC25" s="103"/>
      <c r="AD25" s="103"/>
      <c r="AE25" s="103"/>
      <c r="AF25" s="103"/>
    </row>
    <row r="26" spans="1:32" ht="16.5" thickBot="1" x14ac:dyDescent="0.3">
      <c r="A26" s="157"/>
      <c r="B26" s="497" t="s">
        <v>153</v>
      </c>
      <c r="C26" s="498"/>
      <c r="D26" s="499"/>
      <c r="E26" s="499"/>
      <c r="F26" s="500"/>
      <c r="G26" s="62"/>
      <c r="H26" s="109">
        <v>1</v>
      </c>
      <c r="I26" s="154" t="s">
        <v>40</v>
      </c>
      <c r="J26" s="504" t="s">
        <v>95</v>
      </c>
      <c r="K26" s="505"/>
      <c r="L26" s="505"/>
      <c r="M26" s="505"/>
      <c r="N26" s="506"/>
      <c r="O26" s="62"/>
      <c r="P26" s="62"/>
      <c r="Q26" s="62"/>
      <c r="R26" s="62"/>
      <c r="S26" s="62"/>
      <c r="T26" s="62"/>
      <c r="U26" s="62"/>
      <c r="V26" s="62"/>
      <c r="W26" s="62"/>
      <c r="X26" s="62"/>
      <c r="Y26" s="62"/>
      <c r="Z26" s="62"/>
      <c r="AA26" s="103"/>
      <c r="AB26" s="103"/>
      <c r="AC26" s="103"/>
      <c r="AD26" s="103"/>
      <c r="AE26" s="103"/>
      <c r="AF26" s="103"/>
    </row>
    <row r="27" spans="1:32" ht="16.5" thickBot="1" x14ac:dyDescent="0.3">
      <c r="A27" s="157"/>
      <c r="B27" s="497" t="s">
        <v>43</v>
      </c>
      <c r="C27" s="498"/>
      <c r="D27" s="498"/>
      <c r="E27" s="499"/>
      <c r="F27" s="500"/>
      <c r="G27" s="62"/>
      <c r="H27" s="109">
        <v>2</v>
      </c>
      <c r="I27" s="154" t="s">
        <v>96</v>
      </c>
      <c r="J27" s="515" t="s">
        <v>97</v>
      </c>
      <c r="K27" s="516"/>
      <c r="L27" s="516"/>
      <c r="M27" s="516"/>
      <c r="N27" s="517"/>
      <c r="O27" s="110"/>
      <c r="P27" s="518" t="s">
        <v>98</v>
      </c>
      <c r="Q27" s="519"/>
      <c r="R27" s="520" t="s">
        <v>99</v>
      </c>
      <c r="S27" s="520"/>
      <c r="T27" s="521"/>
      <c r="U27" s="62"/>
      <c r="V27" s="147"/>
      <c r="W27" s="147"/>
      <c r="X27" s="147"/>
      <c r="Y27" s="147"/>
      <c r="Z27" s="147"/>
      <c r="AA27" s="103"/>
      <c r="AB27" s="103"/>
      <c r="AC27" s="103"/>
      <c r="AD27" s="103"/>
      <c r="AE27" s="103"/>
      <c r="AF27" s="103"/>
    </row>
    <row r="28" spans="1:32" ht="16.5" thickBot="1" x14ac:dyDescent="0.3">
      <c r="A28" s="157"/>
      <c r="B28" s="497" t="s">
        <v>19</v>
      </c>
      <c r="C28" s="498"/>
      <c r="D28" s="498"/>
      <c r="E28" s="499"/>
      <c r="F28" s="500"/>
      <c r="G28" s="62"/>
      <c r="H28" s="109">
        <v>3</v>
      </c>
      <c r="I28" s="154" t="s">
        <v>154</v>
      </c>
      <c r="J28" s="533" t="s">
        <v>155</v>
      </c>
      <c r="K28" s="534"/>
      <c r="L28" s="534"/>
      <c r="M28" s="534"/>
      <c r="N28" s="535"/>
      <c r="O28" s="110"/>
      <c r="P28" s="522">
        <v>1</v>
      </c>
      <c r="Q28" s="523"/>
      <c r="R28" s="524" t="s">
        <v>102</v>
      </c>
      <c r="S28" s="524"/>
      <c r="T28" s="525"/>
      <c r="U28" s="62"/>
      <c r="V28" s="152"/>
      <c r="W28" s="147"/>
      <c r="X28" s="147"/>
      <c r="Y28" s="147"/>
      <c r="Z28" s="147"/>
      <c r="AA28" s="103"/>
      <c r="AB28" s="103"/>
      <c r="AC28" s="103"/>
      <c r="AD28" s="103"/>
      <c r="AE28" s="103"/>
      <c r="AF28" s="103"/>
    </row>
    <row r="29" spans="1:32" ht="16.5" thickBot="1" x14ac:dyDescent="0.3">
      <c r="A29" s="157"/>
      <c r="B29" s="497" t="s">
        <v>20</v>
      </c>
      <c r="C29" s="498"/>
      <c r="D29" s="499"/>
      <c r="E29" s="499"/>
      <c r="F29" s="500"/>
      <c r="G29" s="62"/>
      <c r="H29" s="149">
        <v>4</v>
      </c>
      <c r="I29" s="155" t="s">
        <v>78</v>
      </c>
      <c r="J29" s="494" t="s">
        <v>121</v>
      </c>
      <c r="K29" s="495"/>
      <c r="L29" s="495"/>
      <c r="M29" s="495"/>
      <c r="N29" s="496"/>
      <c r="O29" s="110"/>
      <c r="P29" s="522">
        <v>2</v>
      </c>
      <c r="Q29" s="523"/>
      <c r="R29" s="524" t="s">
        <v>107</v>
      </c>
      <c r="S29" s="524"/>
      <c r="T29" s="525"/>
      <c r="U29" s="62"/>
      <c r="V29" s="152"/>
      <c r="W29" s="147"/>
      <c r="X29" s="147"/>
      <c r="Y29" s="147"/>
      <c r="Z29" s="147"/>
      <c r="AA29" s="103"/>
      <c r="AB29" s="103"/>
      <c r="AC29" s="103"/>
      <c r="AD29" s="103"/>
      <c r="AE29" s="103"/>
      <c r="AF29" s="103"/>
    </row>
    <row r="30" spans="1:32" ht="16.5" thickBot="1" x14ac:dyDescent="0.3">
      <c r="A30" s="157"/>
      <c r="B30" s="527" t="s">
        <v>21</v>
      </c>
      <c r="C30" s="528"/>
      <c r="D30" s="528"/>
      <c r="E30" s="529"/>
      <c r="F30" s="530"/>
      <c r="G30" s="62"/>
      <c r="H30" s="153">
        <v>5</v>
      </c>
      <c r="I30" s="156" t="s">
        <v>156</v>
      </c>
      <c r="J30" s="531" t="s">
        <v>157</v>
      </c>
      <c r="K30" s="531"/>
      <c r="L30" s="531"/>
      <c r="M30" s="531"/>
      <c r="N30" s="532"/>
      <c r="O30" s="151"/>
      <c r="P30" s="511">
        <v>3</v>
      </c>
      <c r="Q30" s="512"/>
      <c r="R30" s="513" t="s">
        <v>112</v>
      </c>
      <c r="S30" s="513"/>
      <c r="T30" s="514"/>
      <c r="U30" s="62"/>
      <c r="V30" s="152"/>
      <c r="W30" s="147"/>
      <c r="X30" s="147"/>
      <c r="Y30" s="147"/>
      <c r="Z30" s="147"/>
      <c r="AA30" s="103"/>
      <c r="AB30" s="103"/>
      <c r="AC30" s="103"/>
      <c r="AD30" s="103"/>
      <c r="AE30" s="103"/>
      <c r="AF30" s="103"/>
    </row>
    <row r="31" spans="1:32" ht="16.5" thickBot="1" x14ac:dyDescent="0.3">
      <c r="A31" s="103"/>
      <c r="G31" s="62"/>
      <c r="H31" s="152"/>
      <c r="I31" s="152"/>
      <c r="J31" s="526"/>
      <c r="K31" s="526"/>
      <c r="L31" s="526"/>
      <c r="M31" s="526"/>
      <c r="N31" s="526"/>
      <c r="O31" s="62"/>
      <c r="P31" s="485">
        <v>4</v>
      </c>
      <c r="Q31" s="486"/>
      <c r="R31" s="487" t="s">
        <v>116</v>
      </c>
      <c r="S31" s="487"/>
      <c r="T31" s="488"/>
      <c r="U31" s="62"/>
      <c r="V31" s="62"/>
      <c r="W31" s="62"/>
      <c r="X31" s="62"/>
      <c r="Y31" s="62"/>
      <c r="Z31" s="62"/>
      <c r="AA31" s="103"/>
      <c r="AB31" s="103"/>
      <c r="AC31" s="103"/>
      <c r="AD31" s="103"/>
      <c r="AE31" s="103"/>
      <c r="AF31" s="103"/>
    </row>
    <row r="32" spans="1:32" ht="15.75" x14ac:dyDescent="0.25">
      <c r="A32" s="103"/>
      <c r="G32" s="62"/>
      <c r="H32" s="152"/>
      <c r="I32" s="152"/>
      <c r="J32" s="526"/>
      <c r="K32" s="526"/>
      <c r="L32" s="526"/>
      <c r="M32" s="526"/>
      <c r="N32" s="526"/>
      <c r="O32" s="62"/>
      <c r="P32" s="62"/>
      <c r="Q32" s="62"/>
      <c r="R32" s="62"/>
      <c r="S32" s="62"/>
      <c r="T32" s="62"/>
      <c r="U32" s="62"/>
      <c r="V32" s="62"/>
      <c r="W32" s="62"/>
      <c r="X32" s="62"/>
      <c r="Y32" s="62"/>
      <c r="Z32" s="62"/>
      <c r="AA32" s="103"/>
      <c r="AB32" s="103"/>
      <c r="AC32" s="103"/>
      <c r="AD32" s="103"/>
      <c r="AE32" s="103"/>
      <c r="AF32" s="103"/>
    </row>
    <row r="33" spans="1:32" ht="15.75" x14ac:dyDescent="0.25">
      <c r="A33" s="103"/>
      <c r="G33" s="62"/>
      <c r="H33" s="152"/>
      <c r="I33" s="152"/>
      <c r="J33" s="526"/>
      <c r="K33" s="526"/>
      <c r="L33" s="526"/>
      <c r="M33" s="526"/>
      <c r="N33" s="526"/>
      <c r="O33" s="106"/>
      <c r="P33" s="62"/>
      <c r="Q33" s="62"/>
      <c r="R33" s="62"/>
      <c r="S33" s="62"/>
      <c r="T33" s="62"/>
      <c r="U33" s="62"/>
      <c r="V33" s="62"/>
      <c r="W33" s="62"/>
      <c r="X33" s="62"/>
      <c r="Y33" s="62"/>
      <c r="Z33" s="62"/>
      <c r="AA33" s="103"/>
      <c r="AB33" s="103"/>
      <c r="AC33" s="103"/>
      <c r="AD33" s="103"/>
      <c r="AE33" s="103"/>
      <c r="AF33" s="103"/>
    </row>
    <row r="34" spans="1:32" ht="15.75" x14ac:dyDescent="0.25">
      <c r="A34" s="103"/>
      <c r="G34" s="62"/>
      <c r="H34" s="152"/>
      <c r="O34" s="106"/>
      <c r="P34" s="62"/>
      <c r="Q34" s="62"/>
      <c r="R34" s="62"/>
      <c r="S34" s="62"/>
      <c r="T34" s="62"/>
      <c r="U34" s="62"/>
      <c r="V34" s="62"/>
      <c r="W34" s="62"/>
      <c r="X34" s="62"/>
      <c r="Y34" s="62"/>
      <c r="Z34" s="62"/>
      <c r="AA34" s="103"/>
      <c r="AB34" s="103"/>
      <c r="AC34" s="103"/>
      <c r="AD34" s="103"/>
      <c r="AE34" s="103"/>
      <c r="AF34" s="103"/>
    </row>
    <row r="35" spans="1:32" ht="15.75" x14ac:dyDescent="0.25">
      <c r="A35" s="103"/>
      <c r="B35" s="147"/>
      <c r="C35" s="147"/>
      <c r="D35" s="147"/>
      <c r="E35" s="148"/>
      <c r="F35" s="148"/>
      <c r="G35" s="62"/>
      <c r="H35" s="62"/>
      <c r="I35" s="62"/>
      <c r="J35" s="62"/>
      <c r="K35" s="62"/>
      <c r="L35" s="62"/>
      <c r="M35" s="62"/>
      <c r="N35" s="150"/>
      <c r="O35" s="106"/>
      <c r="P35" s="62"/>
      <c r="Q35" s="62"/>
      <c r="R35" s="62"/>
      <c r="S35" s="62"/>
      <c r="T35" s="62"/>
      <c r="U35" s="62"/>
      <c r="V35" s="62"/>
      <c r="W35" s="62"/>
      <c r="X35" s="62"/>
      <c r="Y35" s="62"/>
      <c r="Z35" s="62"/>
      <c r="AA35" s="103"/>
      <c r="AB35" s="103"/>
      <c r="AC35" s="103"/>
      <c r="AD35" s="103"/>
      <c r="AE35" s="103"/>
      <c r="AF35" s="103"/>
    </row>
    <row r="36" spans="1:32" ht="15.75" x14ac:dyDescent="0.25">
      <c r="A36" s="103"/>
      <c r="B36" s="147"/>
      <c r="C36" s="147"/>
      <c r="D36" s="148"/>
      <c r="E36" s="148"/>
      <c r="F36" s="148"/>
      <c r="G36" s="62"/>
      <c r="H36" s="62"/>
      <c r="I36" s="62"/>
      <c r="J36" s="62"/>
      <c r="K36" s="62"/>
      <c r="L36" s="62"/>
      <c r="M36" s="62"/>
      <c r="N36" s="104"/>
      <c r="O36" s="104"/>
      <c r="P36" s="62"/>
      <c r="Q36" s="62"/>
      <c r="R36" s="62"/>
      <c r="S36" s="62"/>
      <c r="T36" s="62"/>
      <c r="U36" s="62"/>
      <c r="V36" s="62"/>
      <c r="W36" s="62"/>
      <c r="X36" s="62"/>
      <c r="Y36" s="62"/>
      <c r="Z36" s="62"/>
      <c r="AA36" s="62"/>
      <c r="AB36" s="62"/>
      <c r="AC36" s="62"/>
      <c r="AD36" s="62"/>
      <c r="AE36" s="62"/>
      <c r="AF36" s="62"/>
    </row>
    <row r="37" spans="1:32" ht="15.75" x14ac:dyDescent="0.25">
      <c r="A37" s="103"/>
      <c r="B37" s="147"/>
      <c r="C37" s="147"/>
      <c r="D37" s="147"/>
      <c r="E37" s="147"/>
      <c r="F37" s="146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</row>
    <row r="38" spans="1:32" ht="15" x14ac:dyDescent="0.25">
      <c r="A38" s="103"/>
      <c r="B38" s="103"/>
      <c r="C38" s="103"/>
      <c r="D38" s="103"/>
      <c r="E38" s="103"/>
      <c r="F38" s="103"/>
      <c r="G38" s="103"/>
      <c r="H38" s="103"/>
      <c r="I38" s="103"/>
      <c r="J38" s="103"/>
      <c r="K38" s="103"/>
      <c r="L38" s="103"/>
      <c r="M38" s="103"/>
      <c r="N38" s="103"/>
      <c r="O38" s="103"/>
      <c r="P38" s="103"/>
      <c r="Q38" s="103"/>
      <c r="R38" s="103"/>
      <c r="S38" s="103"/>
      <c r="T38" s="103"/>
      <c r="U38" s="103"/>
      <c r="V38" s="62"/>
      <c r="W38" s="62"/>
      <c r="X38" s="62"/>
      <c r="Y38" s="62"/>
      <c r="Z38" s="62"/>
      <c r="AA38" s="62"/>
      <c r="AB38" s="62"/>
      <c r="AC38" s="62"/>
      <c r="AD38" s="62"/>
      <c r="AE38" s="62"/>
      <c r="AF38" s="62"/>
    </row>
    <row r="39" spans="1:32" ht="15" x14ac:dyDescent="0.25">
      <c r="A39" s="103"/>
      <c r="B39" s="103"/>
      <c r="C39" s="103"/>
      <c r="D39" s="103"/>
      <c r="E39" s="103"/>
      <c r="F39" s="103"/>
      <c r="G39" s="103"/>
      <c r="H39" s="103"/>
      <c r="I39" s="103"/>
      <c r="J39" s="103"/>
      <c r="K39" s="103"/>
      <c r="L39" s="103"/>
      <c r="M39" s="103"/>
      <c r="N39" s="103"/>
      <c r="O39" s="103"/>
      <c r="P39" s="103"/>
      <c r="Q39" s="103"/>
      <c r="R39" s="103"/>
      <c r="S39" s="103"/>
      <c r="T39" s="103"/>
      <c r="U39" s="103"/>
      <c r="V39" s="62"/>
      <c r="W39" s="62"/>
      <c r="X39" s="62"/>
      <c r="Y39" s="62"/>
      <c r="Z39" s="62"/>
      <c r="AA39" s="62"/>
      <c r="AB39" s="62"/>
      <c r="AC39" s="62"/>
      <c r="AD39" s="62"/>
      <c r="AE39" s="62"/>
      <c r="AF39" s="62"/>
    </row>
    <row r="40" spans="1:32" ht="15" x14ac:dyDescent="0.25">
      <c r="A40" s="103"/>
      <c r="B40" s="103"/>
      <c r="C40" s="103"/>
      <c r="D40" s="103"/>
      <c r="E40" s="103"/>
      <c r="F40" s="103"/>
      <c r="G40" s="103"/>
      <c r="H40" s="103"/>
      <c r="I40" s="103"/>
      <c r="J40" s="103"/>
      <c r="K40" s="103"/>
      <c r="L40" s="103"/>
      <c r="M40" s="103"/>
      <c r="N40" s="103"/>
      <c r="O40" s="103"/>
      <c r="P40" s="103"/>
      <c r="Q40" s="103"/>
      <c r="R40" s="103"/>
      <c r="S40" s="103"/>
      <c r="T40" s="103"/>
      <c r="U40" s="103"/>
      <c r="V40" s="62"/>
      <c r="W40" s="62"/>
      <c r="X40" s="62"/>
      <c r="Y40" s="62"/>
      <c r="Z40" s="62"/>
      <c r="AA40" s="62"/>
      <c r="AB40" s="62"/>
      <c r="AC40" s="62"/>
      <c r="AD40" s="62"/>
      <c r="AE40" s="62"/>
      <c r="AF40" s="62"/>
    </row>
  </sheetData>
  <mergeCells count="76">
    <mergeCell ref="J33:N33"/>
    <mergeCell ref="B30:F30"/>
    <mergeCell ref="J30:N30"/>
    <mergeCell ref="B27:F27"/>
    <mergeCell ref="J31:N31"/>
    <mergeCell ref="J28:N28"/>
    <mergeCell ref="B29:F29"/>
    <mergeCell ref="J32:N32"/>
    <mergeCell ref="P30:Q30"/>
    <mergeCell ref="R30:T30"/>
    <mergeCell ref="J27:N27"/>
    <mergeCell ref="P27:Q27"/>
    <mergeCell ref="R27:T27"/>
    <mergeCell ref="P29:Q29"/>
    <mergeCell ref="R29:T29"/>
    <mergeCell ref="P28:Q28"/>
    <mergeCell ref="R28:T28"/>
    <mergeCell ref="P31:Q31"/>
    <mergeCell ref="R31:T31"/>
    <mergeCell ref="C15:C16"/>
    <mergeCell ref="C17:C18"/>
    <mergeCell ref="B25:F25"/>
    <mergeCell ref="A19:B19"/>
    <mergeCell ref="J29:N29"/>
    <mergeCell ref="B28:F28"/>
    <mergeCell ref="H25:N25"/>
    <mergeCell ref="J26:N26"/>
    <mergeCell ref="B26:F26"/>
    <mergeCell ref="B23:F23"/>
    <mergeCell ref="G15:G16"/>
    <mergeCell ref="H15:H16"/>
    <mergeCell ref="I15:I16"/>
    <mergeCell ref="A17:A18"/>
    <mergeCell ref="H17:H18"/>
    <mergeCell ref="I17:I18"/>
    <mergeCell ref="A15:A16"/>
    <mergeCell ref="B15:B16"/>
    <mergeCell ref="D15:D16"/>
    <mergeCell ref="E15:E16"/>
    <mergeCell ref="F15:F16"/>
    <mergeCell ref="B17:B18"/>
    <mergeCell ref="D17:D18"/>
    <mergeCell ref="E17:E18"/>
    <mergeCell ref="F17:F18"/>
    <mergeCell ref="G17:G18"/>
    <mergeCell ref="W12:AD12"/>
    <mergeCell ref="AE12:AF12"/>
    <mergeCell ref="A13:A14"/>
    <mergeCell ref="B13:B14"/>
    <mergeCell ref="D13:D14"/>
    <mergeCell ref="E13:E14"/>
    <mergeCell ref="F13:F14"/>
    <mergeCell ref="G13:G14"/>
    <mergeCell ref="H13:H14"/>
    <mergeCell ref="I13:I14"/>
    <mergeCell ref="K13:K14"/>
    <mergeCell ref="Y13:Y14"/>
    <mergeCell ref="AE13:AE14"/>
    <mergeCell ref="AF13:AF14"/>
    <mergeCell ref="C13:C14"/>
    <mergeCell ref="B6:D6"/>
    <mergeCell ref="E6:J6"/>
    <mergeCell ref="B7:D7"/>
    <mergeCell ref="E7:J7"/>
    <mergeCell ref="B8:D8"/>
    <mergeCell ref="E8:J8"/>
    <mergeCell ref="L10:U10"/>
    <mergeCell ref="A12:I12"/>
    <mergeCell ref="J12:J14"/>
    <mergeCell ref="K12:O12"/>
    <mergeCell ref="P12:V12"/>
    <mergeCell ref="B2:D3"/>
    <mergeCell ref="B4:D4"/>
    <mergeCell ref="E4:J4"/>
    <mergeCell ref="B5:D5"/>
    <mergeCell ref="E5:J5"/>
  </mergeCells>
  <phoneticPr fontId="2" type="noConversion"/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33" orientation="landscape" r:id="rId1"/>
  <headerFooter>
    <oddHeader>&amp;CPRMP/MEN-A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fournitures</vt:lpstr>
      <vt:lpstr>Travaux</vt:lpstr>
      <vt:lpstr>Prest. Intell.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HP;OULD MACIRE</dc:creator>
  <cp:lastModifiedBy>HP</cp:lastModifiedBy>
  <cp:lastPrinted>2023-11-06T11:54:52Z</cp:lastPrinted>
  <dcterms:created xsi:type="dcterms:W3CDTF">2010-02-02T07:04:36Z</dcterms:created>
  <dcterms:modified xsi:type="dcterms:W3CDTF">2024-06-06T11:01:24Z</dcterms:modified>
</cp:coreProperties>
</file>