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0" yWindow="-110" windowWidth="19420" windowHeight="11020" activeTab="4"/>
  </bookViews>
  <sheets>
    <sheet name="Fourniture Cotation" sheetId="8" r:id="rId1"/>
    <sheet name="prestation AO" sheetId="10" state="hidden" r:id="rId2"/>
    <sheet name="Fournitures AO ME" sheetId="7" state="hidden" r:id="rId3"/>
    <sheet name="Fourniture Cotation (2)" sheetId="11" state="hidden" r:id="rId4"/>
    <sheet name="Prestation cotation" sheetId="12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2" l="1"/>
  <c r="J17" i="12"/>
  <c r="K17" i="12"/>
  <c r="L17" i="12"/>
  <c r="M17" i="12" s="1"/>
  <c r="N17" i="12" s="1"/>
  <c r="O17" i="12" s="1"/>
  <c r="P17" i="12" s="1"/>
  <c r="Q17" i="12" s="1"/>
  <c r="S17" i="12" s="1"/>
  <c r="T17" i="12" s="1"/>
  <c r="U17" i="12" s="1"/>
  <c r="V17" i="12" s="1"/>
  <c r="X17" i="12" s="1"/>
  <c r="Y17" i="12" s="1"/>
  <c r="Z17" i="12" s="1"/>
  <c r="AA17" i="12" s="1"/>
  <c r="J15" i="12"/>
  <c r="K15" i="12"/>
  <c r="L15" i="12" s="1"/>
  <c r="M15" i="12" s="1"/>
  <c r="N15" i="12" s="1"/>
  <c r="O15" i="12" s="1"/>
  <c r="P15" i="12" s="1"/>
  <c r="Q15" i="12" s="1"/>
  <c r="S15" i="12" s="1"/>
  <c r="T15" i="12" s="1"/>
  <c r="U15" i="12" s="1"/>
  <c r="V15" i="12" s="1"/>
  <c r="X15" i="12" s="1"/>
  <c r="Y15" i="12" s="1"/>
  <c r="Z15" i="12" s="1"/>
  <c r="AA15" i="12" s="1"/>
  <c r="J33" i="8"/>
  <c r="K33" i="8" s="1"/>
  <c r="L33" i="8" s="1"/>
  <c r="M33" i="8" s="1"/>
  <c r="N33" i="8" s="1"/>
  <c r="O33" i="8" s="1"/>
  <c r="P33" i="8"/>
  <c r="Q33" i="8" s="1"/>
  <c r="S33" i="8" s="1"/>
  <c r="T33" i="8" s="1"/>
  <c r="U33" i="8" s="1"/>
  <c r="J31" i="8"/>
  <c r="K31" i="8"/>
  <c r="L31" i="8"/>
  <c r="M31" i="8"/>
  <c r="N31" i="8"/>
  <c r="O31" i="8"/>
  <c r="P31" i="8" s="1"/>
  <c r="Q31" i="8" s="1"/>
  <c r="S31" i="8" s="1"/>
  <c r="T31" i="8" s="1"/>
  <c r="U31" i="8" s="1"/>
  <c r="J29" i="8"/>
  <c r="K29" i="8" s="1"/>
  <c r="L29" i="8" s="1"/>
  <c r="M29" i="8" s="1"/>
  <c r="N29" i="8" s="1"/>
  <c r="O29" i="8" s="1"/>
  <c r="P29" i="8" s="1"/>
  <c r="Q29" i="8" s="1"/>
  <c r="S29" i="8" s="1"/>
  <c r="T29" i="8" s="1"/>
  <c r="U29" i="8" s="1"/>
  <c r="K27" i="8"/>
  <c r="L27" i="8"/>
  <c r="M27" i="8"/>
  <c r="N27" i="8"/>
  <c r="O27" i="8"/>
  <c r="P27" i="8"/>
  <c r="Q27" i="8" s="1"/>
  <c r="S27" i="8" s="1"/>
  <c r="T27" i="8" s="1"/>
  <c r="U27" i="8" s="1"/>
  <c r="J27" i="8"/>
  <c r="J25" i="8"/>
  <c r="K25" i="8" s="1"/>
  <c r="L25" i="8" s="1"/>
  <c r="M25" i="8" s="1"/>
  <c r="N25" i="8" s="1"/>
  <c r="O25" i="8" s="1"/>
  <c r="P25" i="8" s="1"/>
  <c r="Q25" i="8" s="1"/>
  <c r="J23" i="8"/>
  <c r="K23" i="8"/>
  <c r="L23" i="8"/>
  <c r="M23" i="8"/>
  <c r="N23" i="8"/>
  <c r="O23" i="8"/>
  <c r="P23" i="8" s="1"/>
  <c r="Q23" i="8" s="1"/>
  <c r="S23" i="8" s="1"/>
  <c r="T23" i="8" s="1"/>
  <c r="U23" i="8" s="1"/>
  <c r="J21" i="8"/>
  <c r="K21" i="8"/>
  <c r="L21" i="8"/>
  <c r="M21" i="8"/>
  <c r="N21" i="8"/>
  <c r="O21" i="8" s="1"/>
  <c r="P21" i="8" s="1"/>
  <c r="Q21" i="8" s="1"/>
  <c r="S21" i="8" s="1"/>
  <c r="T21" i="8" s="1"/>
  <c r="U21" i="8"/>
  <c r="J19" i="8"/>
  <c r="K19" i="8"/>
  <c r="L19" i="8" s="1"/>
  <c r="M19" i="8" s="1"/>
  <c r="N19" i="8" s="1"/>
  <c r="O19" i="8" s="1"/>
  <c r="P19" i="8" s="1"/>
  <c r="Q19" i="8" s="1"/>
  <c r="S19" i="8" s="1"/>
  <c r="T19" i="8" s="1"/>
  <c r="U19" i="8" s="1"/>
  <c r="C35" i="8"/>
  <c r="J17" i="8"/>
  <c r="K17" i="8"/>
  <c r="L17" i="8" s="1"/>
  <c r="M17" i="8" s="1"/>
  <c r="N17" i="8" s="1"/>
  <c r="O17" i="8" s="1"/>
  <c r="P17" i="8" s="1"/>
  <c r="Q17" i="8" s="1"/>
  <c r="S17" i="8" s="1"/>
  <c r="T17" i="8" s="1"/>
  <c r="U17" i="8" s="1"/>
  <c r="V44" i="11"/>
  <c r="C31" i="11"/>
  <c r="J29" i="11"/>
  <c r="K29" i="11" s="1"/>
  <c r="L29" i="11" s="1"/>
  <c r="M29" i="11" s="1"/>
  <c r="N29" i="11" s="1"/>
  <c r="O29" i="11"/>
  <c r="P29" i="11"/>
  <c r="Q29" i="11" s="1"/>
  <c r="S29" i="11" s="1"/>
  <c r="T29" i="11" s="1"/>
  <c r="U29" i="11" s="1"/>
  <c r="J27" i="11"/>
  <c r="K27" i="11"/>
  <c r="L27" i="11"/>
  <c r="M27" i="11"/>
  <c r="N27" i="11"/>
  <c r="O27" i="11"/>
  <c r="P27" i="11" s="1"/>
  <c r="Q27" i="11" s="1"/>
  <c r="S27" i="11" s="1"/>
  <c r="T27" i="11" s="1"/>
  <c r="U27" i="11" s="1"/>
  <c r="J25" i="11"/>
  <c r="K25" i="11" s="1"/>
  <c r="L25" i="11" s="1"/>
  <c r="M25" i="11" s="1"/>
  <c r="N25" i="11" s="1"/>
  <c r="O25" i="11" s="1"/>
  <c r="P25" i="11" s="1"/>
  <c r="Q25" i="11" s="1"/>
  <c r="S25" i="11" s="1"/>
  <c r="T25" i="11" s="1"/>
  <c r="U25" i="11" s="1"/>
  <c r="J23" i="11"/>
  <c r="K23" i="11"/>
  <c r="L23" i="11"/>
  <c r="M23" i="11"/>
  <c r="N23" i="11"/>
  <c r="O23" i="11" s="1"/>
  <c r="P23" i="11" s="1"/>
  <c r="Q23" i="11" s="1"/>
  <c r="S23" i="11" s="1"/>
  <c r="T23" i="11" s="1"/>
  <c r="U23" i="11" s="1"/>
  <c r="J21" i="11"/>
  <c r="K21" i="11"/>
  <c r="L21" i="11"/>
  <c r="M21" i="11"/>
  <c r="N21" i="11"/>
  <c r="O21" i="11" s="1"/>
  <c r="P21" i="11" s="1"/>
  <c r="Q21" i="11" s="1"/>
  <c r="S21" i="11" s="1"/>
  <c r="T21" i="11" s="1"/>
  <c r="U21" i="11" s="1"/>
  <c r="J19" i="11"/>
  <c r="K19" i="11"/>
  <c r="L19" i="11" s="1"/>
  <c r="M19" i="11" s="1"/>
  <c r="N19" i="11" s="1"/>
  <c r="O19" i="11" s="1"/>
  <c r="P19" i="11" s="1"/>
  <c r="Q19" i="11" s="1"/>
  <c r="S19" i="11" s="1"/>
  <c r="T19" i="11" s="1"/>
  <c r="U19" i="11" s="1"/>
  <c r="J17" i="11"/>
  <c r="K17" i="11"/>
  <c r="L17" i="11"/>
  <c r="M17" i="11"/>
  <c r="N17" i="11"/>
  <c r="O17" i="11" s="1"/>
  <c r="P17" i="11" s="1"/>
  <c r="Q17" i="11" s="1"/>
  <c r="S17" i="11" s="1"/>
  <c r="T17" i="11" s="1"/>
  <c r="U17" i="11" s="1"/>
  <c r="J20" i="7"/>
  <c r="K20" i="7"/>
  <c r="L20" i="7"/>
  <c r="M20" i="7"/>
  <c r="N20" i="7" s="1"/>
  <c r="O20" i="7" s="1"/>
  <c r="P20" i="7" s="1"/>
  <c r="Q20" i="7" s="1"/>
  <c r="S20" i="7" s="1"/>
  <c r="T20" i="7"/>
  <c r="U20" i="7" s="1"/>
  <c r="V20" i="7" s="1"/>
  <c r="J18" i="7"/>
  <c r="K18" i="7"/>
  <c r="L18" i="7"/>
  <c r="M18" i="7"/>
  <c r="N18" i="7"/>
  <c r="O18" i="7"/>
  <c r="P18" i="7"/>
  <c r="Q18" i="7"/>
  <c r="S18" i="7" s="1"/>
  <c r="T18" i="7" s="1"/>
  <c r="U18" i="7" s="1"/>
  <c r="V18" i="7" s="1"/>
  <c r="C22" i="7"/>
  <c r="C18" i="10"/>
  <c r="J16" i="10"/>
  <c r="K16" i="10"/>
  <c r="L16" i="10" s="1"/>
  <c r="M16" i="10" s="1"/>
  <c r="N16" i="10" s="1"/>
  <c r="O16" i="10" s="1"/>
  <c r="P16" i="10" s="1"/>
  <c r="Q16" i="10" s="1"/>
  <c r="R16" i="10" s="1"/>
  <c r="S16" i="10" s="1"/>
  <c r="T16" i="10" s="1"/>
  <c r="U16" i="10" s="1"/>
  <c r="V16" i="10" s="1"/>
  <c r="X16" i="10" s="1"/>
  <c r="Y16" i="10" s="1"/>
  <c r="Z16" i="10" s="1"/>
  <c r="AA16" i="10" s="1"/>
  <c r="S25" i="8"/>
  <c r="T25" i="8" s="1"/>
  <c r="U25" i="8" s="1"/>
</calcChain>
</file>

<file path=xl/sharedStrings.xml><?xml version="1.0" encoding="utf-8"?>
<sst xmlns="http://schemas.openxmlformats.org/spreadsheetml/2006/main" count="541" uniqueCount="154">
  <si>
    <t>PHASE 3 : CONCLUSION ET NOTIFICATION DU MARCHE</t>
  </si>
  <si>
    <t>IDENTIFICATION DU PROJET/MARCHE</t>
  </si>
  <si>
    <t>Coût Total</t>
  </si>
  <si>
    <t>Approbation du Contrat</t>
  </si>
  <si>
    <t>Montant du Contrat</t>
  </si>
  <si>
    <t>Date début travaux</t>
  </si>
  <si>
    <t>Code Budget</t>
  </si>
  <si>
    <t>Méthodes de paasation</t>
  </si>
  <si>
    <t xml:space="preserve">N° Appel d'Offres </t>
  </si>
  <si>
    <t>Elaboration du DAO</t>
  </si>
  <si>
    <t xml:space="preserve">Publication  AAO   </t>
  </si>
  <si>
    <t xml:space="preserve">N° AMI </t>
  </si>
  <si>
    <t>PHASE 1 : PROCEDURE DE PRESELECTION</t>
  </si>
  <si>
    <t>Date début Prestations</t>
  </si>
  <si>
    <t>Date limite dépôt Offres</t>
  </si>
  <si>
    <t>Numéro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</si>
  <si>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</si>
  <si>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</si>
  <si>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</si>
  <si>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</si>
  <si>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</si>
  <si>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PHASE 1 : PROCEDURE D'APPEL D'OFFRES</t>
  </si>
  <si>
    <t>PHASE 2 : EVALUATION DES OFFRES</t>
  </si>
  <si>
    <t>Non Objection sur DAO</t>
  </si>
  <si>
    <t>Méthodes de passation</t>
  </si>
  <si>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</si>
  <si>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</si>
  <si>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</si>
  <si>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</si>
  <si>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</si>
  <si>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>Approbation du plan de passation des marchés</t>
  </si>
  <si>
    <t>PTF : Partenaire Technique et Financier</t>
  </si>
  <si>
    <t>TDR : Terme de référence</t>
  </si>
  <si>
    <t>JMP : Journal des Marchés Publics</t>
  </si>
  <si>
    <t>DAO : Dossier d’Appel d’Offres</t>
  </si>
  <si>
    <t>DP : Demande de Proposition</t>
  </si>
  <si>
    <t>CPM : Commission de Passation des Marchés</t>
  </si>
  <si>
    <t xml:space="preserve">ANO : Avis de Non Objection </t>
  </si>
  <si>
    <t>Mode de Passation</t>
  </si>
  <si>
    <t>AOO</t>
  </si>
  <si>
    <t>Appel d'Offres Ouvert</t>
  </si>
  <si>
    <t>AOR</t>
  </si>
  <si>
    <t>Appel d'Offres Restreint</t>
  </si>
  <si>
    <t>ED</t>
  </si>
  <si>
    <t>Entente Directe</t>
  </si>
  <si>
    <t>CR</t>
  </si>
  <si>
    <t>Consultation Restreinte</t>
  </si>
  <si>
    <t>Code Marché</t>
  </si>
  <si>
    <t>Nature de Marché</t>
  </si>
  <si>
    <t>Délégations de Service Public</t>
  </si>
  <si>
    <t>Fournitures</t>
  </si>
  <si>
    <t>Travaux</t>
  </si>
  <si>
    <t>Prestations intellectuelles</t>
  </si>
  <si>
    <t>Type de Financement</t>
  </si>
  <si>
    <t>BND</t>
  </si>
  <si>
    <t>Budget National et Autres Financements Intérieurs</t>
  </si>
  <si>
    <t>FINEX</t>
  </si>
  <si>
    <t>Financement Extérieur</t>
  </si>
  <si>
    <t>CONJOINT</t>
  </si>
  <si>
    <t>Financement Conjoint</t>
  </si>
  <si>
    <t>Montant du Contrat en GNF</t>
  </si>
  <si>
    <t>Montant Budget GNF</t>
  </si>
  <si>
    <t>Date fin travaux</t>
  </si>
  <si>
    <t>Montant budget GNF</t>
  </si>
  <si>
    <t>Date de fin des prestations</t>
  </si>
  <si>
    <t>12 j</t>
  </si>
  <si>
    <t>30 ou 45 j</t>
  </si>
  <si>
    <t>15 j</t>
  </si>
  <si>
    <t>3 j</t>
  </si>
  <si>
    <t>12j</t>
  </si>
  <si>
    <t>Signature du marché</t>
  </si>
  <si>
    <t>7 j</t>
  </si>
  <si>
    <t>Autorité Approbatrice</t>
  </si>
  <si>
    <t>Publication attribution/Notification provisoire</t>
  </si>
  <si>
    <t>mois</t>
  </si>
  <si>
    <t>PHASE 4 : EXECUTION DU MARCHE</t>
  </si>
  <si>
    <t>Enregistrement /Immatriculation du marché</t>
  </si>
  <si>
    <t>Non Objection sur Rap. d'Evaluation</t>
  </si>
  <si>
    <t>Ouverture /Evaluation des offres</t>
  </si>
  <si>
    <t>MARCHES DE FOURNITURE SANS PRE QUALIFICATION</t>
  </si>
  <si>
    <t>Préparation TDR et DP</t>
  </si>
  <si>
    <t>Non Objection sur TDR</t>
  </si>
  <si>
    <t xml:space="preserve">Ouverture /Evaluation des MI </t>
  </si>
  <si>
    <t>PHASE 2 : PROCEDURE DE SELECTION</t>
  </si>
  <si>
    <t>Ouverture /Evaluation des propositions techniques</t>
  </si>
  <si>
    <t>Envoi DP aux candidats de la liste restreinte</t>
  </si>
  <si>
    <t>Date limite de dépôt des propoditions (tech et finan)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</si>
  <si>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</si>
  <si>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</si>
  <si>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</si>
  <si>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</si>
  <si>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>Non Objection sur le contrat négocié</t>
  </si>
  <si>
    <t>5 j</t>
  </si>
  <si>
    <t>PHASE 1 : PROCEDURE DE CONSULTATION</t>
  </si>
  <si>
    <t>3 ou 5 j</t>
  </si>
  <si>
    <t>10 j</t>
  </si>
  <si>
    <t>Notification du marché approuvé</t>
  </si>
  <si>
    <t>Enregistrement /Immatriculation et notification du marché</t>
  </si>
  <si>
    <t xml:space="preserve"> Négociation et mise en forme du contrat</t>
  </si>
  <si>
    <t>5 J</t>
  </si>
  <si>
    <t>Publication Avis à Manifestation d'Interet (MI)</t>
  </si>
  <si>
    <t>30 ou 45 J</t>
  </si>
  <si>
    <t>3 ou 7 j</t>
  </si>
  <si>
    <t>ANO sur le rapport d'évaluation</t>
  </si>
  <si>
    <t xml:space="preserve">Ouverture /Evaluation des offres </t>
  </si>
  <si>
    <t>ANO sur le projet de contrat</t>
  </si>
  <si>
    <t>Mise en forme du  contrat</t>
  </si>
  <si>
    <t>Signature et Approbation du Contrat</t>
  </si>
  <si>
    <t>Mise en forme du projet de contrat</t>
  </si>
  <si>
    <t>Non Objection sur le projet de contrat</t>
  </si>
  <si>
    <t xml:space="preserve">Transmission du Dossier de Consultation </t>
  </si>
  <si>
    <t xml:space="preserve">ANO sur le Dossier de Consultation </t>
  </si>
  <si>
    <t xml:space="preserve">Elaboration du Dossier de Consultation </t>
  </si>
  <si>
    <t xml:space="preserve">N° Demande de cotation </t>
  </si>
  <si>
    <t>Non Objection sur le rapport et sur DP</t>
  </si>
  <si>
    <t>AO</t>
  </si>
  <si>
    <t>DC</t>
  </si>
  <si>
    <t xml:space="preserve">PLAN DE PASSATION DES MARCHES DES MARCHES DE PRESTATION INTELLECTUELLE </t>
  </si>
  <si>
    <t xml:space="preserve">MARCHES DE PRESTATIONS INTELLECTUELLES </t>
  </si>
  <si>
    <t>Demande de cotation</t>
  </si>
  <si>
    <t xml:space="preserve">PLAN DE PASSATION DES MARCHES DE FOURNITURES </t>
  </si>
  <si>
    <t>FP</t>
  </si>
  <si>
    <t>Assistance technique, Expertise, Audit</t>
  </si>
  <si>
    <t>Autorité de Développement et d’Administration des Zones Économiques Spéciales - ADAZZ</t>
  </si>
  <si>
    <t>Le Directeur Général</t>
  </si>
  <si>
    <t>Direction Générale du Contrôle des Marchés Publics</t>
  </si>
  <si>
    <t>MARCHES DE FOURNITURE SANS REVUE PREALABLE / DEMANDE DE COTATION</t>
  </si>
  <si>
    <t>DNGMP</t>
  </si>
  <si>
    <t>Institut National de l'Audiovisuel</t>
  </si>
  <si>
    <t>Fournitures de bureau et petits matériels</t>
  </si>
  <si>
    <t>Nettoyage et entretien des locaux</t>
  </si>
  <si>
    <t>Achat de mobiliers de bureaux</t>
  </si>
  <si>
    <t>Achat de matériels informatiques</t>
  </si>
  <si>
    <t>Frais d'installation du système de stockage</t>
  </si>
  <si>
    <t>Achat de climatisation et autres équipements de bureau</t>
  </si>
  <si>
    <t>Achat de matériels roulants (3 motos)</t>
  </si>
  <si>
    <t>Mise en place d'un système d'autonomie énergetique pour les serveurs</t>
  </si>
  <si>
    <t xml:space="preserve">Frais de formation des équipes à la gestion et à la préservation des archives audiovisuelles </t>
  </si>
  <si>
    <t xml:space="preserve">Achat de système de serveurs et outils assimilés </t>
  </si>
  <si>
    <t>Frais de connexion internet</t>
  </si>
  <si>
    <t xml:space="preserve">Achat de mobiliers de bureaux </t>
  </si>
  <si>
    <t>Système  de back up batterie</t>
  </si>
  <si>
    <t>DGCMP</t>
  </si>
  <si>
    <t>DEMANDE DE COTATION</t>
  </si>
  <si>
    <t>MARCHES DE PRESTATIONS INTELLECTUELLES SANS REVUE PREALABLE / DEMANDE DE COTATION</t>
  </si>
  <si>
    <t>Fournitures et autres frais</t>
  </si>
  <si>
    <t xml:space="preserve">Elaboration d'un  Manuel de procédure
</t>
  </si>
  <si>
    <t>Achat Matériel informatique</t>
  </si>
  <si>
    <t xml:space="preserve">Achat de petits d'equipement techniques de l'audiovisuel </t>
  </si>
  <si>
    <t>Frais d'installation de Logiciels &amp; applications</t>
  </si>
  <si>
    <t xml:space="preserve">Frais de Formation du Personnel
</t>
  </si>
  <si>
    <t>PLAN DE PASSATION DES MARCHES DE FOURNITURES/COTATION</t>
  </si>
  <si>
    <t>JAO-HOROYA, SITE INA</t>
  </si>
  <si>
    <t>JAO-HOROYA-SITE 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</si>
</sst>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62"/>
      <name val="Bodoni MT Condensed"/>
      <family val="1"/>
    </font>
    <font>
      <b/>
      <sz val="14"/>
      <color indexed="8"/>
      <name val="Times"/>
      <family val="1"/>
    </font>
    <font>
      <b/>
      <u/>
      <sz val="18"/>
      <color indexed="8"/>
      <name val="Calibri"/>
      <family val="2"/>
    </font>
    <font>
      <b/>
      <i/>
      <sz val="18"/>
      <color indexed="8"/>
      <name val="Calibri"/>
      <family val="2"/>
    </font>
    <font>
      <b/>
      <i/>
      <sz val="11"/>
      <color indexed="8"/>
      <name val="Bodoni MT Condensed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4"/>
      <color indexed="62"/>
      <name val="Arial"/>
      <family val="2"/>
    </font>
    <font>
      <b/>
      <i/>
      <sz val="14"/>
      <color indexed="8"/>
      <name val="Arial"/>
      <family val="2"/>
    </font>
    <font>
      <b/>
      <i/>
      <sz val="22"/>
      <color indexed="8"/>
      <name val="Calibri"/>
      <family val="2"/>
    </font>
    <font>
      <b/>
      <sz val="22"/>
      <color indexed="8"/>
      <name val="Arial"/>
      <family val="2"/>
    </font>
    <font>
      <b/>
      <i/>
      <sz val="22"/>
      <color indexed="8"/>
      <name val="Arial"/>
      <family val="2"/>
    </font>
    <font>
      <sz val="14"/>
      <color indexed="8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6"/>
      <color indexed="62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indexed="8"/>
      <name val="Arial Narrow"/>
      <family val="2"/>
    </font>
    <font>
      <b/>
      <sz val="11"/>
      <color indexed="8"/>
      <name val="Calibri"/>
      <family val="2"/>
    </font>
    <font>
      <b/>
      <sz val="12"/>
      <color indexed="8"/>
      <name val="Bodoni MT Condensed"/>
      <family val="1"/>
    </font>
    <font>
      <b/>
      <sz val="14"/>
      <color indexed="9"/>
      <name val="Bodoni MT Condensed"/>
      <family val="1"/>
    </font>
    <font>
      <b/>
      <sz val="14"/>
      <color indexed="9"/>
      <name val="Arial Narrow"/>
      <family val="2"/>
    </font>
    <font>
      <b/>
      <sz val="12"/>
      <name val="Bodoni MT Condensed"/>
      <family val="1"/>
    </font>
    <font>
      <b/>
      <u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8"/>
      <color indexed="8"/>
      <name val="Bodoni MT Condensed"/>
      <family val="1"/>
    </font>
    <font>
      <sz val="16"/>
      <name val="Arial Narrow"/>
      <family val="2"/>
    </font>
    <font>
      <sz val="14"/>
      <name val="Arial"/>
      <family val="2"/>
    </font>
    <font>
      <b/>
      <i/>
      <sz val="18"/>
      <color indexed="8"/>
      <name val="Arial"/>
      <family val="2"/>
    </font>
    <font>
      <sz val="18"/>
      <color indexed="8"/>
      <name val="Arial Narrow"/>
      <family val="2"/>
    </font>
    <font>
      <sz val="22"/>
      <color indexed="8"/>
      <name val="Arial"/>
      <family val="2"/>
    </font>
    <font>
      <b/>
      <u/>
      <sz val="22"/>
      <color indexed="8"/>
      <name val="Century Gothic"/>
      <family val="2"/>
    </font>
    <font>
      <b/>
      <sz val="22"/>
      <color indexed="8"/>
      <name val="Century Gothic"/>
      <family val="2"/>
    </font>
    <font>
      <sz val="22"/>
      <color indexed="8"/>
      <name val="Century Gothic"/>
      <family val="2"/>
    </font>
    <font>
      <b/>
      <i/>
      <sz val="16"/>
      <color indexed="8"/>
      <name val="Century Gothic"/>
      <family val="2"/>
    </font>
    <font>
      <b/>
      <sz val="22"/>
      <color indexed="9"/>
      <name val="Century Gothic"/>
      <family val="2"/>
    </font>
    <font>
      <b/>
      <sz val="22"/>
      <color indexed="9"/>
      <name val="Bodoni MT Condensed"/>
      <family val="1"/>
    </font>
    <font>
      <b/>
      <sz val="22"/>
      <color indexed="9"/>
      <name val="Arial Narrow"/>
      <family val="2"/>
    </font>
    <font>
      <b/>
      <sz val="22"/>
      <name val="Century Gothic"/>
      <family val="2"/>
    </font>
    <font>
      <b/>
      <sz val="22"/>
      <name val="Bodoni MT Condensed"/>
      <family val="1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14"/>
      <color indexed="8"/>
      <name val="Century Gothic"/>
      <family val="2"/>
    </font>
    <font>
      <sz val="14"/>
      <color indexed="8"/>
      <name val="Arial Narrow"/>
      <family val="2"/>
    </font>
    <font>
      <sz val="18"/>
      <color indexed="8"/>
      <name val="Century Gothic"/>
      <family val="2"/>
    </font>
    <font>
      <b/>
      <sz val="20"/>
      <color indexed="9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20"/>
      <color indexed="62"/>
      <name val="Arial"/>
      <family val="2"/>
    </font>
    <font>
      <sz val="20"/>
      <color indexed="8"/>
      <name val="Arial Narrow"/>
      <family val="2"/>
    </font>
    <font>
      <sz val="2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Bodoni MT Condensed"/>
      <family val="1"/>
    </font>
    <font>
      <b/>
      <sz val="14"/>
      <color rgb="FF00000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Bodoni MT Condensed"/>
      <family val="1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rgb="FF000000"/>
      <name val="Arial Narrow"/>
      <family val="2"/>
    </font>
    <font>
      <sz val="20"/>
      <color rgb="FF00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/>
      <bottom/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</borders>
  <cellStyleXfs count="2">
    <xf numFmtId="0" fontId="0" fillId="0" borderId="0"/>
    <xf numFmtId="0" fontId="58" fillId="0" borderId="0"/>
  </cellStyleXfs>
  <cellXfs count="569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9" fillId="0" borderId="56" xfId="0" applyFont="1" applyBorder="1" applyAlignment="1">
      <alignment horizontal="left" vertical="center" wrapText="1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Border="1" applyAlignment="1">
      <alignment horizontal="center" vertical="center" wrapText="1"/>
    </xf>
    <xf numFmtId="0" fontId="59" fillId="9" borderId="57" xfId="0" applyFont="1" applyFill="1" applyBorder="1" applyAlignment="1">
      <alignment horizontal="center" vertical="center" wrapText="1"/>
    </xf>
    <xf numFmtId="0" fontId="59" fillId="9" borderId="5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5" fillId="10" borderId="0" xfId="0" applyFont="1" applyFill="1" applyAlignment="1">
      <alignment vertical="center"/>
    </xf>
    <xf numFmtId="0" fontId="61" fillId="10" borderId="0" xfId="0" applyFont="1" applyFill="1"/>
    <xf numFmtId="0" fontId="0" fillId="10" borderId="0" xfId="0" applyFill="1"/>
    <xf numFmtId="0" fontId="62" fillId="0" borderId="0" xfId="0" applyFont="1" applyAlignment="1">
      <alignment horizontal="center"/>
    </xf>
    <xf numFmtId="0" fontId="63" fillId="0" borderId="0" xfId="0" applyFont="1"/>
    <xf numFmtId="0" fontId="6" fillId="0" borderId="0" xfId="0" applyFont="1" applyAlignment="1"/>
    <xf numFmtId="3" fontId="63" fillId="0" borderId="0" xfId="0" applyNumberFormat="1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justify"/>
    </xf>
    <xf numFmtId="0" fontId="64" fillId="9" borderId="59" xfId="0" applyFont="1" applyFill="1" applyBorder="1" applyAlignment="1">
      <alignment horizontal="center" vertical="center" wrapText="1"/>
    </xf>
    <xf numFmtId="0" fontId="64" fillId="9" borderId="1" xfId="0" applyFont="1" applyFill="1" applyBorder="1" applyAlignment="1">
      <alignment horizontal="center" vertical="center" wrapText="1"/>
    </xf>
    <xf numFmtId="0" fontId="64" fillId="9" borderId="60" xfId="0" applyFont="1" applyFill="1" applyBorder="1" applyAlignment="1">
      <alignment horizontal="center" vertical="center" wrapText="1"/>
    </xf>
    <xf numFmtId="0" fontId="59" fillId="9" borderId="61" xfId="0" applyFont="1" applyFill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0" fontId="65" fillId="0" borderId="0" xfId="0" applyFont="1"/>
    <xf numFmtId="0" fontId="8" fillId="0" borderId="0" xfId="0" applyFont="1" applyAlignment="1"/>
    <xf numFmtId="0" fontId="65" fillId="10" borderId="0" xfId="0" applyFont="1" applyFill="1"/>
    <xf numFmtId="0" fontId="7" fillId="10" borderId="0" xfId="0" applyFont="1" applyFill="1" applyBorder="1" applyAlignment="1">
      <alignment horizontal="left" wrapText="1"/>
    </xf>
    <xf numFmtId="0" fontId="8" fillId="10" borderId="0" xfId="0" applyFont="1" applyFill="1" applyAlignment="1"/>
    <xf numFmtId="0" fontId="11" fillId="3" borderId="2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/>
    </xf>
    <xf numFmtId="0" fontId="10" fillId="11" borderId="2" xfId="0" applyFont="1" applyFill="1" applyBorder="1" applyAlignment="1">
      <alignment wrapText="1"/>
    </xf>
    <xf numFmtId="0" fontId="66" fillId="0" borderId="0" xfId="0" applyFont="1"/>
    <xf numFmtId="0" fontId="66" fillId="10" borderId="0" xfId="0" applyFont="1" applyFill="1"/>
    <xf numFmtId="0" fontId="13" fillId="0" borderId="0" xfId="0" applyFont="1" applyAlignment="1"/>
    <xf numFmtId="0" fontId="66" fillId="0" borderId="0" xfId="0" applyFont="1" applyAlignment="1">
      <alignment horizontal="justify"/>
    </xf>
    <xf numFmtId="0" fontId="67" fillId="0" borderId="0" xfId="0" applyFont="1"/>
    <xf numFmtId="0" fontId="68" fillId="0" borderId="0" xfId="0" applyFont="1" applyAlignment="1">
      <alignment horizontal="center"/>
    </xf>
    <xf numFmtId="0" fontId="14" fillId="0" borderId="0" xfId="0" applyFont="1" applyAlignment="1"/>
    <xf numFmtId="0" fontId="14" fillId="10" borderId="0" xfId="0" applyFont="1" applyFill="1" applyAlignment="1"/>
    <xf numFmtId="0" fontId="68" fillId="0" borderId="0" xfId="0" applyFont="1"/>
    <xf numFmtId="0" fontId="69" fillId="0" borderId="0" xfId="0" applyFont="1"/>
    <xf numFmtId="0" fontId="15" fillId="11" borderId="2" xfId="0" applyFont="1" applyFill="1" applyBorder="1" applyAlignment="1">
      <alignment wrapText="1"/>
    </xf>
    <xf numFmtId="0" fontId="16" fillId="0" borderId="0" xfId="0" applyFont="1" applyAlignment="1"/>
    <xf numFmtId="0" fontId="68" fillId="10" borderId="0" xfId="0" applyFont="1" applyFill="1"/>
    <xf numFmtId="0" fontId="69" fillId="10" borderId="0" xfId="0" applyFont="1" applyFill="1"/>
    <xf numFmtId="0" fontId="15" fillId="10" borderId="0" xfId="0" applyFont="1" applyFill="1" applyBorder="1" applyAlignment="1">
      <alignment horizontal="left" wrapText="1"/>
    </xf>
    <xf numFmtId="0" fontId="16" fillId="10" borderId="0" xfId="0" applyFont="1" applyFill="1" applyAlignment="1"/>
    <xf numFmtId="0" fontId="69" fillId="0" borderId="0" xfId="0" applyFont="1" applyAlignment="1">
      <alignment horizontal="justify"/>
    </xf>
    <xf numFmtId="0" fontId="70" fillId="0" borderId="0" xfId="0" applyFont="1"/>
    <xf numFmtId="0" fontId="71" fillId="0" borderId="0" xfId="0" applyFont="1" applyBorder="1" applyAlignment="1">
      <alignment horizontal="left" vertical="center" wrapText="1"/>
    </xf>
    <xf numFmtId="0" fontId="71" fillId="0" borderId="0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14" fontId="17" fillId="10" borderId="5" xfId="0" applyNumberFormat="1" applyFont="1" applyFill="1" applyBorder="1" applyAlignment="1">
      <alignment horizontal="center"/>
    </xf>
    <xf numFmtId="14" fontId="17" fillId="10" borderId="7" xfId="0" applyNumberFormat="1" applyFont="1" applyFill="1" applyBorder="1" applyAlignment="1">
      <alignment horizontal="center"/>
    </xf>
    <xf numFmtId="0" fontId="66" fillId="0" borderId="8" xfId="0" applyFont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7" fillId="5" borderId="16" xfId="0" applyFont="1" applyFill="1" applyBorder="1" applyAlignment="1">
      <alignment horizont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0" fontId="73" fillId="0" borderId="56" xfId="0" applyFont="1" applyBorder="1" applyAlignment="1">
      <alignment horizontal="left" vertical="center" wrapText="1"/>
    </xf>
    <xf numFmtId="0" fontId="74" fillId="0" borderId="0" xfId="0" applyFont="1"/>
    <xf numFmtId="0" fontId="75" fillId="0" borderId="0" xfId="0" applyFont="1"/>
    <xf numFmtId="0" fontId="75" fillId="0" borderId="0" xfId="0" applyFont="1" applyAlignment="1">
      <alignment horizontal="center"/>
    </xf>
    <xf numFmtId="0" fontId="76" fillId="9" borderId="59" xfId="0" applyFont="1" applyFill="1" applyBorder="1" applyAlignment="1">
      <alignment horizontal="center" vertical="center" wrapText="1"/>
    </xf>
    <xf numFmtId="0" fontId="77" fillId="9" borderId="57" xfId="0" applyFont="1" applyFill="1" applyBorder="1" applyAlignment="1">
      <alignment horizontal="center" vertical="center" wrapText="1"/>
    </xf>
    <xf numFmtId="0" fontId="76" fillId="0" borderId="62" xfId="0" applyFont="1" applyBorder="1" applyAlignment="1">
      <alignment horizontal="center" vertical="center" wrapText="1"/>
    </xf>
    <xf numFmtId="0" fontId="76" fillId="9" borderId="1" xfId="0" applyFont="1" applyFill="1" applyBorder="1" applyAlignment="1">
      <alignment horizontal="center" vertical="center" wrapText="1"/>
    </xf>
    <xf numFmtId="0" fontId="77" fillId="9" borderId="58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6" fillId="0" borderId="63" xfId="0" applyFont="1" applyBorder="1" applyAlignment="1">
      <alignment horizontal="center" vertical="center" wrapText="1"/>
    </xf>
    <xf numFmtId="0" fontId="76" fillId="9" borderId="60" xfId="0" applyFont="1" applyFill="1" applyBorder="1" applyAlignment="1">
      <alignment horizontal="center" vertical="center" wrapText="1"/>
    </xf>
    <xf numFmtId="0" fontId="77" fillId="9" borderId="61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 vertical="center" indent="1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4" fillId="0" borderId="0" xfId="0" applyFont="1" applyBorder="1"/>
    <xf numFmtId="0" fontId="75" fillId="0" borderId="0" xfId="0" applyFont="1" applyFill="1" applyBorder="1"/>
    <xf numFmtId="0" fontId="20" fillId="3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/>
    </xf>
    <xf numFmtId="3" fontId="21" fillId="4" borderId="24" xfId="0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3" fontId="21" fillId="4" borderId="2" xfId="0" applyNumberFormat="1" applyFont="1" applyFill="1" applyBorder="1" applyAlignment="1">
      <alignment horizontal="center"/>
    </xf>
    <xf numFmtId="0" fontId="20" fillId="4" borderId="25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3" fontId="20" fillId="4" borderId="2" xfId="0" applyNumberFormat="1" applyFont="1" applyFill="1" applyBorder="1" applyAlignment="1">
      <alignment horizontal="center"/>
    </xf>
    <xf numFmtId="3" fontId="20" fillId="4" borderId="21" xfId="0" applyNumberFormat="1" applyFont="1" applyFill="1" applyBorder="1" applyAlignment="1">
      <alignment horizontal="center"/>
    </xf>
    <xf numFmtId="0" fontId="74" fillId="0" borderId="26" xfId="0" applyFont="1" applyBorder="1" applyAlignment="1">
      <alignment horizontal="center"/>
    </xf>
    <xf numFmtId="0" fontId="19" fillId="0" borderId="27" xfId="0" applyFont="1" applyFill="1" applyBorder="1" applyAlignment="1">
      <alignment horizontal="center" vertical="center"/>
    </xf>
    <xf numFmtId="3" fontId="23" fillId="5" borderId="12" xfId="0" applyNumberFormat="1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23" fillId="5" borderId="28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/>
    </xf>
    <xf numFmtId="0" fontId="23" fillId="5" borderId="29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3" fillId="5" borderId="10" xfId="0" applyFont="1" applyFill="1" applyBorder="1" applyAlignment="1">
      <alignment horizontal="center"/>
    </xf>
    <xf numFmtId="14" fontId="17" fillId="6" borderId="5" xfId="0" applyNumberFormat="1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29" fillId="3" borderId="30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3" fontId="2" fillId="4" borderId="38" xfId="0" applyNumberFormat="1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3" fontId="29" fillId="4" borderId="39" xfId="0" applyNumberFormat="1" applyFont="1" applyFill="1" applyBorder="1" applyAlignment="1">
      <alignment horizontal="center"/>
    </xf>
    <xf numFmtId="0" fontId="29" fillId="4" borderId="22" xfId="0" applyFont="1" applyFill="1" applyBorder="1" applyAlignment="1">
      <alignment horizontal="center"/>
    </xf>
    <xf numFmtId="0" fontId="29" fillId="4" borderId="38" xfId="0" applyFont="1" applyFill="1" applyBorder="1" applyAlignment="1">
      <alignment horizontal="center"/>
    </xf>
    <xf numFmtId="0" fontId="29" fillId="4" borderId="37" xfId="0" applyFont="1" applyFill="1" applyBorder="1" applyAlignment="1">
      <alignment horizontal="center"/>
    </xf>
    <xf numFmtId="3" fontId="29" fillId="4" borderId="38" xfId="0" applyNumberFormat="1" applyFont="1" applyFill="1" applyBorder="1" applyAlignment="1">
      <alignment horizontal="center"/>
    </xf>
    <xf numFmtId="0" fontId="29" fillId="4" borderId="39" xfId="0" applyFont="1" applyFill="1" applyBorder="1" applyAlignment="1">
      <alignment horizontal="center"/>
    </xf>
    <xf numFmtId="0" fontId="30" fillId="0" borderId="0" xfId="0" applyFont="1" applyAlignment="1"/>
    <xf numFmtId="0" fontId="10" fillId="0" borderId="0" xfId="0" applyFont="1" applyAlignment="1"/>
    <xf numFmtId="0" fontId="73" fillId="0" borderId="0" xfId="0" applyFont="1"/>
    <xf numFmtId="3" fontId="31" fillId="10" borderId="26" xfId="0" applyNumberFormat="1" applyFont="1" applyFill="1" applyBorder="1" applyAlignment="1">
      <alignment horizontal="center" vertical="center"/>
    </xf>
    <xf numFmtId="0" fontId="80" fillId="0" borderId="0" xfId="0" applyFont="1"/>
    <xf numFmtId="0" fontId="81" fillId="0" borderId="0" xfId="0" applyFont="1"/>
    <xf numFmtId="3" fontId="19" fillId="10" borderId="9" xfId="0" applyNumberFormat="1" applyFont="1" applyFill="1" applyBorder="1" applyAlignment="1">
      <alignment horizontal="center" vertical="center"/>
    </xf>
    <xf numFmtId="164" fontId="24" fillId="2" borderId="19" xfId="0" applyNumberFormat="1" applyFont="1" applyFill="1" applyBorder="1" applyAlignment="1">
      <alignment horizontal="center"/>
    </xf>
    <xf numFmtId="0" fontId="63" fillId="0" borderId="0" xfId="0" applyNumberFormat="1" applyFont="1"/>
    <xf numFmtId="0" fontId="10" fillId="0" borderId="0" xfId="0" applyNumberFormat="1" applyFont="1" applyAlignment="1"/>
    <xf numFmtId="0" fontId="63" fillId="0" borderId="0" xfId="0" applyNumberFormat="1" applyFont="1" applyAlignment="1">
      <alignment horizontal="center"/>
    </xf>
    <xf numFmtId="0" fontId="66" fillId="0" borderId="0" xfId="0" applyNumberFormat="1" applyFont="1"/>
    <xf numFmtId="3" fontId="23" fillId="5" borderId="9" xfId="0" applyNumberFormat="1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164" fontId="24" fillId="10" borderId="19" xfId="0" applyNumberFormat="1" applyFont="1" applyFill="1" applyBorder="1" applyAlignment="1">
      <alignment horizontal="center"/>
    </xf>
    <xf numFmtId="0" fontId="10" fillId="10" borderId="25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68" fillId="10" borderId="0" xfId="0" applyFont="1" applyFill="1" applyAlignment="1">
      <alignment horizontal="center"/>
    </xf>
    <xf numFmtId="0" fontId="82" fillId="0" borderId="0" xfId="0" applyFont="1" applyAlignment="1">
      <alignment horizontal="center" vertical="center"/>
    </xf>
    <xf numFmtId="0" fontId="32" fillId="11" borderId="2" xfId="0" applyFont="1" applyFill="1" applyBorder="1" applyAlignment="1">
      <alignment wrapText="1"/>
    </xf>
    <xf numFmtId="14" fontId="17" fillId="6" borderId="22" xfId="0" applyNumberFormat="1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0" fontId="5" fillId="13" borderId="0" xfId="0" applyFont="1" applyFill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164" fontId="33" fillId="10" borderId="19" xfId="0" applyNumberFormat="1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0" fontId="35" fillId="13" borderId="0" xfId="0" applyFont="1" applyFill="1" applyAlignment="1">
      <alignment vertical="center"/>
    </xf>
    <xf numFmtId="0" fontId="16" fillId="13" borderId="0" xfId="0" applyFont="1" applyFill="1" applyAlignment="1">
      <alignment vertical="center"/>
    </xf>
    <xf numFmtId="0" fontId="16" fillId="10" borderId="0" xfId="0" applyFont="1" applyFill="1" applyAlignment="1">
      <alignment vertical="center"/>
    </xf>
    <xf numFmtId="0" fontId="83" fillId="0" borderId="0" xfId="0" applyFont="1"/>
    <xf numFmtId="0" fontId="38" fillId="0" borderId="0" xfId="0" applyFont="1" applyAlignment="1"/>
    <xf numFmtId="0" fontId="39" fillId="0" borderId="0" xfId="0" applyNumberFormat="1" applyFont="1" applyAlignment="1"/>
    <xf numFmtId="0" fontId="39" fillId="0" borderId="0" xfId="0" applyFont="1" applyAlignment="1"/>
    <xf numFmtId="0" fontId="84" fillId="0" borderId="0" xfId="0" applyFont="1"/>
    <xf numFmtId="0" fontId="85" fillId="0" borderId="0" xfId="0" applyFont="1"/>
    <xf numFmtId="0" fontId="85" fillId="10" borderId="0" xfId="0" applyFont="1" applyFill="1"/>
    <xf numFmtId="0" fontId="41" fillId="10" borderId="0" xfId="0" applyFont="1" applyFill="1" applyAlignment="1">
      <alignment vertical="center"/>
    </xf>
    <xf numFmtId="0" fontId="83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5" fillId="0" borderId="0" xfId="0" applyNumberFormat="1" applyFont="1" applyAlignment="1">
      <alignment horizontal="center"/>
    </xf>
    <xf numFmtId="0" fontId="31" fillId="11" borderId="2" xfId="0" applyFont="1" applyFill="1" applyBorder="1" applyAlignment="1">
      <alignment horizontal="left" vertical="center" wrapText="1"/>
    </xf>
    <xf numFmtId="0" fontId="41" fillId="0" borderId="0" xfId="0" applyFont="1" applyAlignment="1"/>
    <xf numFmtId="0" fontId="83" fillId="0" borderId="0" xfId="0" applyFont="1" applyAlignment="1">
      <alignment horizontal="justify"/>
    </xf>
    <xf numFmtId="0" fontId="83" fillId="0" borderId="0" xfId="0" applyNumberFormat="1" applyFont="1"/>
    <xf numFmtId="3" fontId="83" fillId="0" borderId="0" xfId="0" applyNumberFormat="1" applyFont="1"/>
    <xf numFmtId="0" fontId="45" fillId="3" borderId="31" xfId="0" applyFont="1" applyFill="1" applyBorder="1" applyAlignment="1">
      <alignment horizontal="center" vertical="center" wrapText="1"/>
    </xf>
    <xf numFmtId="0" fontId="45" fillId="3" borderId="32" xfId="0" applyFont="1" applyFill="1" applyBorder="1" applyAlignment="1">
      <alignment horizontal="center" vertical="center" wrapText="1"/>
    </xf>
    <xf numFmtId="0" fontId="45" fillId="3" borderId="33" xfId="0" applyFont="1" applyFill="1" applyBorder="1" applyAlignment="1">
      <alignment horizontal="center" vertical="center" wrapText="1"/>
    </xf>
    <xf numFmtId="0" fontId="46" fillId="3" borderId="30" xfId="0" applyFont="1" applyFill="1" applyBorder="1" applyAlignment="1">
      <alignment horizontal="center" vertical="center" wrapText="1"/>
    </xf>
    <xf numFmtId="0" fontId="46" fillId="3" borderId="34" xfId="0" applyFont="1" applyFill="1" applyBorder="1" applyAlignment="1">
      <alignment horizontal="center" vertical="center" wrapText="1"/>
    </xf>
    <xf numFmtId="0" fontId="46" fillId="3" borderId="35" xfId="0" applyFont="1" applyFill="1" applyBorder="1" applyAlignment="1">
      <alignment horizontal="center" vertical="center" wrapText="1"/>
    </xf>
    <xf numFmtId="0" fontId="46" fillId="3" borderId="31" xfId="0" applyFont="1" applyFill="1" applyBorder="1" applyAlignment="1">
      <alignment horizontal="center" vertical="center" wrapText="1"/>
    </xf>
    <xf numFmtId="0" fontId="46" fillId="3" borderId="32" xfId="0" applyFont="1" applyFill="1" applyBorder="1" applyAlignment="1">
      <alignment horizontal="center" vertical="center" wrapText="1"/>
    </xf>
    <xf numFmtId="0" fontId="46" fillId="4" borderId="22" xfId="0" applyFont="1" applyFill="1" applyBorder="1" applyAlignment="1">
      <alignment horizontal="center"/>
    </xf>
    <xf numFmtId="0" fontId="46" fillId="4" borderId="38" xfId="0" applyFont="1" applyFill="1" applyBorder="1" applyAlignment="1">
      <alignment horizontal="center"/>
    </xf>
    <xf numFmtId="0" fontId="46" fillId="4" borderId="37" xfId="0" applyFont="1" applyFill="1" applyBorder="1" applyAlignment="1">
      <alignment horizontal="center"/>
    </xf>
    <xf numFmtId="3" fontId="46" fillId="4" borderId="38" xfId="0" applyNumberFormat="1" applyFont="1" applyFill="1" applyBorder="1" applyAlignment="1">
      <alignment horizontal="center"/>
    </xf>
    <xf numFmtId="0" fontId="46" fillId="4" borderId="39" xfId="0" applyFont="1" applyFill="1" applyBorder="1" applyAlignment="1">
      <alignment horizontal="center"/>
    </xf>
    <xf numFmtId="0" fontId="48" fillId="10" borderId="40" xfId="0" applyFont="1" applyFill="1" applyBorder="1" applyAlignment="1">
      <alignment horizontal="center" vertical="center"/>
    </xf>
    <xf numFmtId="164" fontId="50" fillId="10" borderId="19" xfId="0" applyNumberFormat="1" applyFont="1" applyFill="1" applyBorder="1" applyAlignment="1">
      <alignment horizontal="center"/>
    </xf>
    <xf numFmtId="164" fontId="50" fillId="10" borderId="2" xfId="0" applyNumberFormat="1" applyFont="1" applyFill="1" applyBorder="1" applyAlignment="1">
      <alignment horizontal="center"/>
    </xf>
    <xf numFmtId="14" fontId="49" fillId="6" borderId="5" xfId="0" applyNumberFormat="1" applyFont="1" applyFill="1" applyBorder="1" applyAlignment="1">
      <alignment horizontal="center"/>
    </xf>
    <xf numFmtId="0" fontId="85" fillId="0" borderId="26" xfId="0" applyFont="1" applyBorder="1" applyAlignment="1">
      <alignment horizontal="center"/>
    </xf>
    <xf numFmtId="0" fontId="47" fillId="5" borderId="26" xfId="0" applyFont="1" applyFill="1" applyBorder="1" applyAlignment="1">
      <alignment horizontal="center" vertical="center"/>
    </xf>
    <xf numFmtId="0" fontId="47" fillId="5" borderId="12" xfId="0" applyFont="1" applyFill="1" applyBorder="1" applyAlignment="1">
      <alignment horizontal="center"/>
    </xf>
    <xf numFmtId="0" fontId="47" fillId="5" borderId="9" xfId="0" applyFont="1" applyFill="1" applyBorder="1" applyAlignment="1">
      <alignment horizontal="center"/>
    </xf>
    <xf numFmtId="0" fontId="47" fillId="5" borderId="13" xfId="0" applyFont="1" applyFill="1" applyBorder="1" applyAlignment="1">
      <alignment horizontal="center"/>
    </xf>
    <xf numFmtId="0" fontId="47" fillId="5" borderId="8" xfId="0" applyFont="1" applyFill="1" applyBorder="1" applyAlignment="1">
      <alignment horizontal="center"/>
    </xf>
    <xf numFmtId="0" fontId="47" fillId="5" borderId="15" xfId="0" applyFont="1" applyFill="1" applyBorder="1" applyAlignment="1">
      <alignment horizontal="center"/>
    </xf>
    <xf numFmtId="0" fontId="47" fillId="5" borderId="16" xfId="0" applyFont="1" applyFill="1" applyBorder="1" applyAlignment="1">
      <alignment horizontal="center"/>
    </xf>
    <xf numFmtId="0" fontId="47" fillId="5" borderId="28" xfId="0" applyFont="1" applyFill="1" applyBorder="1" applyAlignment="1">
      <alignment horizontal="center" vertical="center"/>
    </xf>
    <xf numFmtId="0" fontId="47" fillId="12" borderId="15" xfId="0" applyFont="1" applyFill="1" applyBorder="1" applyAlignment="1">
      <alignment horizontal="center"/>
    </xf>
    <xf numFmtId="0" fontId="47" fillId="5" borderId="29" xfId="0" applyFont="1" applyFill="1" applyBorder="1" applyAlignment="1">
      <alignment horizontal="center"/>
    </xf>
    <xf numFmtId="0" fontId="47" fillId="5" borderId="14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86" fillId="0" borderId="0" xfId="0" applyFont="1" applyAlignment="1">
      <alignment horizontal="left" vertical="center" indent="1"/>
    </xf>
    <xf numFmtId="0" fontId="37" fillId="5" borderId="13" xfId="0" applyFont="1" applyFill="1" applyBorder="1" applyAlignment="1">
      <alignment horizontal="center"/>
    </xf>
    <xf numFmtId="0" fontId="39" fillId="0" borderId="27" xfId="0" applyFont="1" applyFill="1" applyBorder="1" applyAlignment="1">
      <alignment horizontal="center" vertical="center"/>
    </xf>
    <xf numFmtId="0" fontId="47" fillId="5" borderId="41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 wrapText="1"/>
    </xf>
    <xf numFmtId="0" fontId="55" fillId="4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center" vertical="center"/>
    </xf>
    <xf numFmtId="3" fontId="54" fillId="4" borderId="2" xfId="0" applyNumberFormat="1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/>
    </xf>
    <xf numFmtId="164" fontId="56" fillId="10" borderId="19" xfId="0" applyNumberFormat="1" applyFont="1" applyFill="1" applyBorder="1" applyAlignment="1">
      <alignment horizontal="center" vertical="center"/>
    </xf>
    <xf numFmtId="3" fontId="57" fillId="10" borderId="2" xfId="0" applyNumberFormat="1" applyFont="1" applyFill="1" applyBorder="1" applyAlignment="1">
      <alignment horizontal="left" vertical="center"/>
    </xf>
    <xf numFmtId="164" fontId="56" fillId="10" borderId="42" xfId="0" applyNumberFormat="1" applyFont="1" applyFill="1" applyBorder="1" applyAlignment="1">
      <alignment horizontal="center" vertical="center"/>
    </xf>
    <xf numFmtId="14" fontId="57" fillId="10" borderId="5" xfId="0" applyNumberFormat="1" applyFont="1" applyFill="1" applyBorder="1" applyAlignment="1">
      <alignment horizontal="center" vertical="center"/>
    </xf>
    <xf numFmtId="14" fontId="57" fillId="10" borderId="7" xfId="0" applyNumberFormat="1" applyFont="1" applyFill="1" applyBorder="1" applyAlignment="1">
      <alignment horizontal="center" vertical="center"/>
    </xf>
    <xf numFmtId="0" fontId="53" fillId="6" borderId="4" xfId="0" applyFont="1" applyFill="1" applyBorder="1" applyAlignment="1">
      <alignment horizontal="center" vertical="center"/>
    </xf>
    <xf numFmtId="0" fontId="57" fillId="6" borderId="5" xfId="0" applyFont="1" applyFill="1" applyBorder="1" applyAlignment="1">
      <alignment horizontal="center" vertical="center"/>
    </xf>
    <xf numFmtId="0" fontId="57" fillId="6" borderId="6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57" fillId="6" borderId="7" xfId="0" applyFont="1" applyFill="1" applyBorder="1" applyAlignment="1">
      <alignment horizontal="center" vertical="center"/>
    </xf>
    <xf numFmtId="3" fontId="57" fillId="10" borderId="2" xfId="0" applyNumberFormat="1" applyFont="1" applyFill="1" applyBorder="1" applyAlignment="1">
      <alignment vertical="center"/>
    </xf>
    <xf numFmtId="0" fontId="53" fillId="10" borderId="3" xfId="0" applyFont="1" applyFill="1" applyBorder="1" applyAlignment="1">
      <alignment horizontal="center" vertical="center"/>
    </xf>
    <xf numFmtId="0" fontId="87" fillId="0" borderId="8" xfId="0" applyFont="1" applyBorder="1" applyAlignment="1">
      <alignment horizontal="center" vertical="center"/>
    </xf>
    <xf numFmtId="0" fontId="53" fillId="0" borderId="9" xfId="0" applyFont="1" applyFill="1" applyBorder="1" applyAlignment="1">
      <alignment horizontal="center" vertical="center"/>
    </xf>
    <xf numFmtId="3" fontId="53" fillId="10" borderId="9" xfId="0" applyNumberFormat="1" applyFont="1" applyFill="1" applyBorder="1" applyAlignment="1">
      <alignment horizontal="center" vertical="center"/>
    </xf>
    <xf numFmtId="3" fontId="57" fillId="5" borderId="15" xfId="0" applyNumberFormat="1" applyFont="1" applyFill="1" applyBorder="1" applyAlignment="1">
      <alignment horizontal="center" vertical="center"/>
    </xf>
    <xf numFmtId="0" fontId="57" fillId="5" borderId="9" xfId="0" applyFont="1" applyFill="1" applyBorder="1" applyAlignment="1">
      <alignment horizontal="center" vertical="center"/>
    </xf>
    <xf numFmtId="0" fontId="57" fillId="5" borderId="10" xfId="0" applyFont="1" applyFill="1" applyBorder="1" applyAlignment="1">
      <alignment horizontal="center" vertical="center"/>
    </xf>
    <xf numFmtId="0" fontId="57" fillId="5" borderId="11" xfId="0" applyFont="1" applyFill="1" applyBorder="1" applyAlignment="1">
      <alignment horizontal="center" vertical="center"/>
    </xf>
    <xf numFmtId="0" fontId="57" fillId="5" borderId="12" xfId="0" applyFont="1" applyFill="1" applyBorder="1" applyAlignment="1">
      <alignment horizontal="center" vertical="center"/>
    </xf>
    <xf numFmtId="0" fontId="57" fillId="5" borderId="13" xfId="0" applyFont="1" applyFill="1" applyBorder="1" applyAlignment="1">
      <alignment horizontal="center" vertical="center"/>
    </xf>
    <xf numFmtId="0" fontId="57" fillId="5" borderId="14" xfId="0" applyFont="1" applyFill="1" applyBorder="1" applyAlignment="1">
      <alignment horizontal="center" vertical="center"/>
    </xf>
    <xf numFmtId="0" fontId="57" fillId="5" borderId="15" xfId="0" applyFont="1" applyFill="1" applyBorder="1" applyAlignment="1">
      <alignment horizontal="center" vertical="center"/>
    </xf>
    <xf numFmtId="0" fontId="57" fillId="5" borderId="16" xfId="0" applyFont="1" applyFill="1" applyBorder="1" applyAlignment="1">
      <alignment horizontal="center" vertical="center"/>
    </xf>
    <xf numFmtId="3" fontId="51" fillId="5" borderId="2" xfId="0" applyNumberFormat="1" applyFont="1" applyFill="1" applyBorder="1" applyAlignment="1">
      <alignment horizontal="center" vertical="center"/>
    </xf>
    <xf numFmtId="0" fontId="81" fillId="0" borderId="0" xfId="0" applyFont="1" applyAlignment="1">
      <alignment horizontal="center"/>
    </xf>
    <xf numFmtId="0" fontId="57" fillId="10" borderId="39" xfId="0" applyFont="1" applyFill="1" applyBorder="1" applyAlignment="1">
      <alignment horizontal="center" vertical="center"/>
    </xf>
    <xf numFmtId="0" fontId="57" fillId="10" borderId="18" xfId="0" applyFont="1" applyFill="1" applyBorder="1" applyAlignment="1">
      <alignment horizontal="center" vertical="center"/>
    </xf>
    <xf numFmtId="0" fontId="87" fillId="0" borderId="22" xfId="0" applyFont="1" applyBorder="1" applyAlignment="1">
      <alignment horizontal="center" vertical="center" wrapText="1"/>
    </xf>
    <xf numFmtId="0" fontId="87" fillId="0" borderId="19" xfId="0" applyFont="1" applyBorder="1" applyAlignment="1">
      <alignment horizontal="center" vertical="center" wrapText="1"/>
    </xf>
    <xf numFmtId="0" fontId="94" fillId="18" borderId="35" xfId="0" applyFont="1" applyFill="1" applyBorder="1" applyAlignment="1">
      <alignment horizontal="left" vertical="center"/>
    </xf>
    <xf numFmtId="0" fontId="94" fillId="18" borderId="15" xfId="0" applyFont="1" applyFill="1" applyBorder="1" applyAlignment="1">
      <alignment horizontal="left" vertical="center"/>
    </xf>
    <xf numFmtId="3" fontId="56" fillId="10" borderId="35" xfId="0" applyNumberFormat="1" applyFont="1" applyFill="1" applyBorder="1" applyAlignment="1">
      <alignment horizontal="center" vertical="center"/>
    </xf>
    <xf numFmtId="3" fontId="56" fillId="10" borderId="17" xfId="0" applyNumberFormat="1" applyFont="1" applyFill="1" applyBorder="1" applyAlignment="1">
      <alignment horizontal="center" vertical="center"/>
    </xf>
    <xf numFmtId="3" fontId="57" fillId="10" borderId="2" xfId="0" applyNumberFormat="1" applyFont="1" applyFill="1" applyBorder="1" applyAlignment="1">
      <alignment horizontal="center" vertical="center"/>
    </xf>
    <xf numFmtId="0" fontId="57" fillId="10" borderId="38" xfId="0" applyFont="1" applyFill="1" applyBorder="1" applyAlignment="1">
      <alignment horizontal="center" vertical="center"/>
    </xf>
    <xf numFmtId="0" fontId="57" fillId="10" borderId="17" xfId="0" applyFont="1" applyFill="1" applyBorder="1" applyAlignment="1">
      <alignment horizontal="center" vertical="center"/>
    </xf>
    <xf numFmtId="0" fontId="57" fillId="10" borderId="38" xfId="0" applyNumberFormat="1" applyFont="1" applyFill="1" applyBorder="1" applyAlignment="1">
      <alignment horizontal="center" vertical="center"/>
    </xf>
    <xf numFmtId="0" fontId="57" fillId="10" borderId="17" xfId="0" applyNumberFormat="1" applyFont="1" applyFill="1" applyBorder="1" applyAlignment="1">
      <alignment horizontal="center" vertical="center"/>
    </xf>
    <xf numFmtId="3" fontId="57" fillId="10" borderId="38" xfId="0" applyNumberFormat="1" applyFont="1" applyFill="1" applyBorder="1" applyAlignment="1">
      <alignment horizontal="center" vertical="center"/>
    </xf>
    <xf numFmtId="3" fontId="57" fillId="10" borderId="17" xfId="0" applyNumberFormat="1" applyFont="1" applyFill="1" applyBorder="1" applyAlignment="1">
      <alignment horizontal="center" vertical="center"/>
    </xf>
    <xf numFmtId="0" fontId="56" fillId="10" borderId="38" xfId="0" applyFont="1" applyFill="1" applyBorder="1" applyAlignment="1">
      <alignment horizontal="left" vertical="center"/>
    </xf>
    <xf numFmtId="0" fontId="56" fillId="10" borderId="17" xfId="0" applyFont="1" applyFill="1" applyBorder="1" applyAlignment="1">
      <alignment horizontal="left" vertical="center"/>
    </xf>
    <xf numFmtId="3" fontId="56" fillId="10" borderId="38" xfId="0" applyNumberFormat="1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3" fillId="0" borderId="27" xfId="0" applyFont="1" applyBorder="1" applyAlignment="1">
      <alignment horizontal="left" vertical="center" wrapText="1"/>
    </xf>
    <xf numFmtId="0" fontId="73" fillId="0" borderId="43" xfId="0" applyFont="1" applyBorder="1" applyAlignment="1">
      <alignment horizontal="left" vertical="center" wrapText="1"/>
    </xf>
    <xf numFmtId="0" fontId="73" fillId="0" borderId="41" xfId="0" applyFont="1" applyBorder="1" applyAlignment="1">
      <alignment horizontal="left" vertical="center" wrapText="1"/>
    </xf>
    <xf numFmtId="0" fontId="73" fillId="0" borderId="64" xfId="0" applyFont="1" applyBorder="1" applyAlignment="1">
      <alignment horizontal="center" vertical="center" wrapText="1"/>
    </xf>
    <xf numFmtId="0" fontId="73" fillId="0" borderId="65" xfId="0" applyFont="1" applyBorder="1" applyAlignment="1">
      <alignment horizontal="center" vertical="center" wrapText="1"/>
    </xf>
    <xf numFmtId="0" fontId="73" fillId="0" borderId="66" xfId="0" applyFont="1" applyBorder="1" applyAlignment="1">
      <alignment horizontal="center" vertical="center" wrapText="1"/>
    </xf>
    <xf numFmtId="0" fontId="73" fillId="0" borderId="67" xfId="0" applyFont="1" applyBorder="1" applyAlignment="1">
      <alignment horizontal="center" vertical="center" wrapText="1"/>
    </xf>
    <xf numFmtId="0" fontId="76" fillId="0" borderId="68" xfId="0" applyFont="1" applyBorder="1" applyAlignment="1">
      <alignment horizontal="center" vertical="center" wrapText="1"/>
    </xf>
    <xf numFmtId="0" fontId="76" fillId="0" borderId="69" xfId="0" applyFont="1" applyBorder="1" applyAlignment="1">
      <alignment horizontal="center" vertical="center" wrapText="1"/>
    </xf>
    <xf numFmtId="0" fontId="76" fillId="0" borderId="70" xfId="0" applyFont="1" applyBorder="1" applyAlignment="1">
      <alignment horizontal="center" vertical="center" wrapText="1"/>
    </xf>
    <xf numFmtId="0" fontId="76" fillId="14" borderId="44" xfId="0" applyFont="1" applyFill="1" applyBorder="1" applyAlignment="1">
      <alignment horizontal="center" vertical="center" wrapText="1"/>
    </xf>
    <xf numFmtId="0" fontId="76" fillId="14" borderId="45" xfId="0" applyFont="1" applyFill="1" applyBorder="1" applyAlignment="1">
      <alignment horizontal="center" vertical="center" wrapText="1"/>
    </xf>
    <xf numFmtId="0" fontId="76" fillId="14" borderId="46" xfId="0" applyFont="1" applyFill="1" applyBorder="1" applyAlignment="1">
      <alignment horizontal="center" vertical="center" wrapText="1"/>
    </xf>
    <xf numFmtId="0" fontId="76" fillId="0" borderId="82" xfId="0" applyFont="1" applyBorder="1" applyAlignment="1">
      <alignment horizontal="center" vertical="center" wrapText="1"/>
    </xf>
    <xf numFmtId="0" fontId="76" fillId="0" borderId="83" xfId="0" applyFont="1" applyBorder="1" applyAlignment="1">
      <alignment horizontal="center" vertical="center" wrapText="1"/>
    </xf>
    <xf numFmtId="0" fontId="76" fillId="0" borderId="84" xfId="0" applyFont="1" applyBorder="1" applyAlignment="1">
      <alignment horizontal="center" vertical="center" wrapText="1"/>
    </xf>
    <xf numFmtId="0" fontId="76" fillId="9" borderId="63" xfId="0" applyFont="1" applyFill="1" applyBorder="1" applyAlignment="1">
      <alignment horizontal="center" vertical="center" wrapText="1"/>
    </xf>
    <xf numFmtId="0" fontId="76" fillId="9" borderId="71" xfId="0" applyFont="1" applyFill="1" applyBorder="1" applyAlignment="1">
      <alignment horizontal="center" vertical="center" wrapText="1"/>
    </xf>
    <xf numFmtId="0" fontId="76" fillId="0" borderId="72" xfId="0" applyFont="1" applyBorder="1" applyAlignment="1">
      <alignment horizontal="center" vertical="center" wrapText="1"/>
    </xf>
    <xf numFmtId="0" fontId="76" fillId="0" borderId="73" xfId="0" applyFont="1" applyBorder="1" applyAlignment="1">
      <alignment horizontal="center" vertical="center" wrapText="1"/>
    </xf>
    <xf numFmtId="0" fontId="76" fillId="0" borderId="74" xfId="0" applyFont="1" applyBorder="1" applyAlignment="1">
      <alignment horizontal="center" vertical="center" wrapText="1"/>
    </xf>
    <xf numFmtId="0" fontId="76" fillId="0" borderId="75" xfId="0" applyFont="1" applyBorder="1" applyAlignment="1">
      <alignment horizontal="center" vertical="center" wrapText="1"/>
    </xf>
    <xf numFmtId="0" fontId="76" fillId="0" borderId="76" xfId="0" applyFont="1" applyBorder="1" applyAlignment="1">
      <alignment horizontal="center" vertical="center" wrapText="1"/>
    </xf>
    <xf numFmtId="0" fontId="76" fillId="0" borderId="77" xfId="0" applyFont="1" applyBorder="1" applyAlignment="1">
      <alignment horizontal="center" vertical="center" wrapText="1"/>
    </xf>
    <xf numFmtId="0" fontId="76" fillId="9" borderId="62" xfId="0" applyFont="1" applyFill="1" applyBorder="1" applyAlignment="1">
      <alignment horizontal="center" vertical="center" wrapText="1"/>
    </xf>
    <xf numFmtId="0" fontId="76" fillId="9" borderId="78" xfId="0" applyFont="1" applyFill="1" applyBorder="1" applyAlignment="1">
      <alignment horizontal="center" vertical="center" wrapText="1"/>
    </xf>
    <xf numFmtId="0" fontId="76" fillId="0" borderId="79" xfId="0" applyFont="1" applyBorder="1" applyAlignment="1">
      <alignment horizontal="center" vertical="center" wrapText="1"/>
    </xf>
    <xf numFmtId="0" fontId="76" fillId="0" borderId="80" xfId="0" applyFont="1" applyBorder="1" applyAlignment="1">
      <alignment horizontal="center" vertical="center" wrapText="1"/>
    </xf>
    <xf numFmtId="0" fontId="76" fillId="0" borderId="81" xfId="0" applyFont="1" applyBorder="1" applyAlignment="1">
      <alignment horizontal="center" vertical="center" wrapText="1"/>
    </xf>
    <xf numFmtId="0" fontId="76" fillId="9" borderId="85" xfId="0" applyFont="1" applyFill="1" applyBorder="1" applyAlignment="1">
      <alignment horizontal="center" vertical="center" wrapText="1"/>
    </xf>
    <xf numFmtId="0" fontId="76" fillId="9" borderId="86" xfId="0" applyFont="1" applyFill="1" applyBorder="1" applyAlignment="1">
      <alignment horizontal="center" vertical="center" wrapText="1"/>
    </xf>
    <xf numFmtId="0" fontId="77" fillId="15" borderId="44" xfId="0" applyFont="1" applyFill="1" applyBorder="1" applyAlignment="1">
      <alignment horizontal="center" vertical="center" wrapText="1"/>
    </xf>
    <xf numFmtId="0" fontId="77" fillId="15" borderId="87" xfId="0" applyFont="1" applyFill="1" applyBorder="1" applyAlignment="1">
      <alignment horizontal="center" vertical="center" wrapText="1"/>
    </xf>
    <xf numFmtId="0" fontId="76" fillId="15" borderId="88" xfId="0" applyFont="1" applyFill="1" applyBorder="1" applyAlignment="1">
      <alignment horizontal="center" vertical="center" wrapText="1"/>
    </xf>
    <xf numFmtId="0" fontId="76" fillId="15" borderId="89" xfId="0" applyFont="1" applyFill="1" applyBorder="1" applyAlignment="1">
      <alignment horizontal="center" vertical="center" wrapText="1"/>
    </xf>
    <xf numFmtId="0" fontId="76" fillId="15" borderId="90" xfId="0" applyFont="1" applyFill="1" applyBorder="1" applyAlignment="1">
      <alignment horizontal="center" vertical="center" wrapText="1"/>
    </xf>
    <xf numFmtId="0" fontId="52" fillId="8" borderId="21" xfId="0" applyFont="1" applyFill="1" applyBorder="1" applyAlignment="1">
      <alignment horizontal="center" vertical="center" wrapText="1"/>
    </xf>
    <xf numFmtId="0" fontId="52" fillId="8" borderId="47" xfId="0" applyFont="1" applyFill="1" applyBorder="1" applyAlignment="1">
      <alignment horizontal="center" vertical="center" wrapText="1"/>
    </xf>
    <xf numFmtId="0" fontId="52" fillId="8" borderId="6" xfId="0" applyFont="1" applyFill="1" applyBorder="1" applyAlignment="1">
      <alignment horizontal="center" vertical="center" wrapText="1"/>
    </xf>
    <xf numFmtId="0" fontId="53" fillId="7" borderId="38" xfId="0" applyFont="1" applyFill="1" applyBorder="1" applyAlignment="1">
      <alignment horizontal="center" vertical="center" wrapText="1"/>
    </xf>
    <xf numFmtId="0" fontId="53" fillId="7" borderId="48" xfId="0" applyFont="1" applyFill="1" applyBorder="1" applyAlignment="1">
      <alignment horizontal="center" vertical="center" wrapText="1"/>
    </xf>
    <xf numFmtId="0" fontId="53" fillId="7" borderId="17" xfId="0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 wrapText="1"/>
    </xf>
    <xf numFmtId="0" fontId="53" fillId="16" borderId="38" xfId="0" applyFont="1" applyFill="1" applyBorder="1" applyAlignment="1">
      <alignment horizontal="center" vertical="center" wrapText="1"/>
    </xf>
    <xf numFmtId="0" fontId="53" fillId="16" borderId="17" xfId="0" applyFont="1" applyFill="1" applyBorder="1" applyAlignment="1">
      <alignment horizontal="center" vertical="center" wrapText="1"/>
    </xf>
    <xf numFmtId="0" fontId="76" fillId="15" borderId="44" xfId="0" applyFont="1" applyFill="1" applyBorder="1" applyAlignment="1">
      <alignment horizontal="center" vertical="center" wrapText="1"/>
    </xf>
    <xf numFmtId="0" fontId="76" fillId="15" borderId="45" xfId="0" applyFont="1" applyFill="1" applyBorder="1" applyAlignment="1">
      <alignment horizontal="center" vertical="center" wrapText="1"/>
    </xf>
    <xf numFmtId="0" fontId="76" fillId="15" borderId="46" xfId="0" applyFont="1" applyFill="1" applyBorder="1" applyAlignment="1">
      <alignment horizontal="center" vertical="center" wrapText="1"/>
    </xf>
    <xf numFmtId="0" fontId="53" fillId="16" borderId="38" xfId="0" applyFont="1" applyFill="1" applyBorder="1" applyAlignment="1">
      <alignment horizontal="center" vertical="center" textRotation="90" wrapText="1"/>
    </xf>
    <xf numFmtId="0" fontId="53" fillId="16" borderId="17" xfId="0" applyFont="1" applyFill="1" applyBorder="1" applyAlignment="1">
      <alignment horizontal="center" vertical="center" textRotation="90" wrapText="1"/>
    </xf>
    <xf numFmtId="0" fontId="16" fillId="10" borderId="0" xfId="0" applyFont="1" applyFill="1" applyAlignment="1">
      <alignment horizontal="center" vertical="center"/>
    </xf>
    <xf numFmtId="0" fontId="54" fillId="3" borderId="35" xfId="0" applyFont="1" applyFill="1" applyBorder="1" applyAlignment="1">
      <alignment horizontal="center" vertical="center" wrapText="1"/>
    </xf>
    <xf numFmtId="0" fontId="54" fillId="3" borderId="15" xfId="0" applyFont="1" applyFill="1" applyBorder="1" applyAlignment="1">
      <alignment horizontal="center" vertical="center" wrapText="1"/>
    </xf>
    <xf numFmtId="0" fontId="54" fillId="3" borderId="49" xfId="0" applyFont="1" applyFill="1" applyBorder="1" applyAlignment="1">
      <alignment horizontal="center" vertical="center" wrapText="1"/>
    </xf>
    <xf numFmtId="0" fontId="54" fillId="3" borderId="16" xfId="0" applyFont="1" applyFill="1" applyBorder="1" applyAlignment="1">
      <alignment horizontal="center" vertical="center" wrapText="1"/>
    </xf>
    <xf numFmtId="0" fontId="88" fillId="0" borderId="21" xfId="0" applyFont="1" applyBorder="1" applyAlignment="1">
      <alignment horizontal="center" wrapText="1"/>
    </xf>
    <xf numFmtId="0" fontId="89" fillId="0" borderId="47" xfId="0" applyFont="1" applyBorder="1" applyAlignment="1">
      <alignment horizontal="center" wrapText="1"/>
    </xf>
    <xf numFmtId="0" fontId="89" fillId="0" borderId="6" xfId="0" applyFont="1" applyBorder="1" applyAlignment="1">
      <alignment horizontal="center" wrapText="1"/>
    </xf>
    <xf numFmtId="0" fontId="69" fillId="0" borderId="21" xfId="0" applyFont="1" applyBorder="1" applyAlignment="1">
      <alignment horizontal="center"/>
    </xf>
    <xf numFmtId="0" fontId="69" fillId="0" borderId="47" xfId="0" applyFont="1" applyBorder="1" applyAlignment="1">
      <alignment horizontal="center"/>
    </xf>
    <xf numFmtId="0" fontId="69" fillId="0" borderId="6" xfId="0" applyFont="1" applyBorder="1" applyAlignment="1">
      <alignment horizontal="center"/>
    </xf>
    <xf numFmtId="0" fontId="69" fillId="0" borderId="21" xfId="0" applyFont="1" applyBorder="1" applyAlignment="1">
      <alignment horizontal="center" vertical="center"/>
    </xf>
    <xf numFmtId="0" fontId="69" fillId="0" borderId="47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/>
    </xf>
    <xf numFmtId="0" fontId="52" fillId="8" borderId="13" xfId="0" applyFont="1" applyFill="1" applyBorder="1" applyAlignment="1">
      <alignment horizontal="center" vertical="center" wrapText="1"/>
    </xf>
    <xf numFmtId="0" fontId="52" fillId="8" borderId="41" xfId="0" applyFont="1" applyFill="1" applyBorder="1" applyAlignment="1">
      <alignment horizontal="center" vertical="center" wrapText="1"/>
    </xf>
    <xf numFmtId="0" fontId="56" fillId="10" borderId="15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0" fontId="26" fillId="7" borderId="50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51" xfId="0" applyFont="1" applyFill="1" applyBorder="1" applyAlignment="1">
      <alignment horizontal="center" vertical="center" wrapText="1"/>
    </xf>
    <xf numFmtId="0" fontId="26" fillId="16" borderId="35" xfId="0" applyFont="1" applyFill="1" applyBorder="1" applyAlignment="1">
      <alignment horizontal="center" vertical="center" wrapText="1"/>
    </xf>
    <xf numFmtId="0" fontId="26" fillId="16" borderId="15" xfId="0" applyFont="1" applyFill="1" applyBorder="1" applyAlignment="1">
      <alignment horizontal="center" vertical="center" wrapText="1"/>
    </xf>
    <xf numFmtId="0" fontId="26" fillId="16" borderId="35" xfId="0" applyNumberFormat="1" applyFont="1" applyFill="1" applyBorder="1" applyAlignment="1">
      <alignment horizontal="center" vertical="center" wrapText="1"/>
    </xf>
    <xf numFmtId="0" fontId="26" fillId="16" borderId="15" xfId="0" applyNumberFormat="1" applyFont="1" applyFill="1" applyBorder="1" applyAlignment="1">
      <alignment horizontal="center" vertical="center" wrapText="1"/>
    </xf>
    <xf numFmtId="0" fontId="28" fillId="8" borderId="27" xfId="0" applyFont="1" applyFill="1" applyBorder="1" applyAlignment="1">
      <alignment horizontal="center" vertical="center" wrapText="1"/>
    </xf>
    <xf numFmtId="0" fontId="28" fillId="8" borderId="41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center" vertical="center" wrapText="1"/>
    </xf>
    <xf numFmtId="0" fontId="29" fillId="3" borderId="53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41" xfId="0" applyBorder="1"/>
    <xf numFmtId="0" fontId="27" fillId="8" borderId="43" xfId="0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horizontal="center" vertical="center" wrapText="1"/>
    </xf>
    <xf numFmtId="0" fontId="27" fillId="8" borderId="44" xfId="0" applyFont="1" applyFill="1" applyBorder="1" applyAlignment="1">
      <alignment horizontal="center" vertical="center" wrapText="1"/>
    </xf>
    <xf numFmtId="0" fontId="27" fillId="8" borderId="45" xfId="0" applyFont="1" applyFill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/>
    </xf>
    <xf numFmtId="3" fontId="17" fillId="10" borderId="38" xfId="0" applyNumberFormat="1" applyFont="1" applyFill="1" applyBorder="1" applyAlignment="1">
      <alignment horizontal="center" vertical="center"/>
    </xf>
    <xf numFmtId="3" fontId="17" fillId="10" borderId="17" xfId="0" applyNumberFormat="1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77" fillId="0" borderId="21" xfId="0" applyFont="1" applyBorder="1" applyAlignment="1">
      <alignment horizontal="center" wrapText="1"/>
    </xf>
    <xf numFmtId="0" fontId="74" fillId="0" borderId="47" xfId="0" applyFont="1" applyBorder="1" applyAlignment="1">
      <alignment horizontal="center" wrapText="1"/>
    </xf>
    <xf numFmtId="0" fontId="74" fillId="0" borderId="6" xfId="0" applyFont="1" applyBorder="1" applyAlignment="1">
      <alignment horizontal="center" wrapText="1"/>
    </xf>
    <xf numFmtId="0" fontId="74" fillId="0" borderId="21" xfId="0" applyFont="1" applyBorder="1" applyAlignment="1">
      <alignment horizontal="center"/>
    </xf>
    <xf numFmtId="0" fontId="74" fillId="0" borderId="47" xfId="0" applyFont="1" applyBorder="1" applyAlignment="1">
      <alignment horizontal="center"/>
    </xf>
    <xf numFmtId="0" fontId="74" fillId="0" borderId="6" xfId="0" applyFont="1" applyBorder="1" applyAlignment="1">
      <alignment horizontal="center"/>
    </xf>
    <xf numFmtId="0" fontId="74" fillId="0" borderId="21" xfId="0" applyFont="1" applyBorder="1" applyAlignment="1">
      <alignment horizontal="center" vertical="center"/>
    </xf>
    <xf numFmtId="0" fontId="74" fillId="0" borderId="47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/>
    </xf>
    <xf numFmtId="0" fontId="66" fillId="10" borderId="54" xfId="0" applyFont="1" applyFill="1" applyBorder="1" applyAlignment="1">
      <alignment horizontal="center" vertical="center" wrapText="1"/>
    </xf>
    <xf numFmtId="0" fontId="66" fillId="10" borderId="3" xfId="0" applyFont="1" applyFill="1" applyBorder="1" applyAlignment="1">
      <alignment horizontal="center" vertical="center" wrapText="1"/>
    </xf>
    <xf numFmtId="0" fontId="36" fillId="10" borderId="38" xfId="0" applyFont="1" applyFill="1" applyBorder="1" applyAlignment="1">
      <alignment horizontal="left" vertical="center" wrapText="1"/>
    </xf>
    <xf numFmtId="0" fontId="36" fillId="10" borderId="17" xfId="0" applyFont="1" applyFill="1" applyBorder="1" applyAlignment="1">
      <alignment horizontal="left" vertical="center" wrapText="1"/>
    </xf>
    <xf numFmtId="3" fontId="36" fillId="10" borderId="35" xfId="0" applyNumberFormat="1" applyFont="1" applyFill="1" applyBorder="1" applyAlignment="1">
      <alignment horizontal="center" vertical="center" wrapText="1"/>
    </xf>
    <xf numFmtId="3" fontId="36" fillId="10" borderId="17" xfId="0" applyNumberFormat="1" applyFont="1" applyFill="1" applyBorder="1" applyAlignment="1">
      <alignment horizontal="center" vertical="center" wrapText="1"/>
    </xf>
    <xf numFmtId="0" fontId="25" fillId="16" borderId="50" xfId="0" applyFont="1" applyFill="1" applyBorder="1" applyAlignment="1">
      <alignment horizontal="center" vertical="center" textRotation="90" wrapText="1"/>
    </xf>
    <xf numFmtId="0" fontId="25" fillId="16" borderId="11" xfId="0" applyFont="1" applyFill="1" applyBorder="1" applyAlignment="1">
      <alignment horizontal="center" vertical="center" textRotation="90" wrapText="1"/>
    </xf>
    <xf numFmtId="0" fontId="59" fillId="0" borderId="0" xfId="0" applyFont="1" applyAlignment="1">
      <alignment horizontal="left" vertical="center"/>
    </xf>
    <xf numFmtId="0" fontId="64" fillId="0" borderId="82" xfId="0" applyFont="1" applyBorder="1" applyAlignment="1">
      <alignment horizontal="center" vertical="center" wrapText="1"/>
    </xf>
    <xf numFmtId="0" fontId="64" fillId="0" borderId="83" xfId="0" applyFont="1" applyBorder="1" applyAlignment="1">
      <alignment horizontal="center" vertical="center" wrapText="1"/>
    </xf>
    <xf numFmtId="0" fontId="64" fillId="0" borderId="84" xfId="0" applyFont="1" applyBorder="1" applyAlignment="1">
      <alignment horizontal="center" vertical="center" wrapText="1"/>
    </xf>
    <xf numFmtId="0" fontId="90" fillId="9" borderId="62" xfId="0" applyFont="1" applyFill="1" applyBorder="1" applyAlignment="1">
      <alignment horizontal="center" vertical="center" wrapText="1"/>
    </xf>
    <xf numFmtId="0" fontId="90" fillId="9" borderId="78" xfId="0" applyFont="1" applyFill="1" applyBorder="1" applyAlignment="1">
      <alignment horizontal="center" vertical="center" wrapText="1"/>
    </xf>
    <xf numFmtId="0" fontId="90" fillId="0" borderId="79" xfId="0" applyFont="1" applyBorder="1" applyAlignment="1">
      <alignment horizontal="center" vertical="center" wrapText="1"/>
    </xf>
    <xf numFmtId="0" fontId="90" fillId="0" borderId="80" xfId="0" applyFont="1" applyBorder="1" applyAlignment="1">
      <alignment horizontal="center" vertical="center" wrapText="1"/>
    </xf>
    <xf numFmtId="0" fontId="90" fillId="0" borderId="81" xfId="0" applyFont="1" applyBorder="1" applyAlignment="1">
      <alignment horizontal="center" vertical="center" wrapText="1"/>
    </xf>
    <xf numFmtId="0" fontId="64" fillId="0" borderId="75" xfId="0" applyFont="1" applyBorder="1" applyAlignment="1">
      <alignment horizontal="center" vertical="center" wrapText="1"/>
    </xf>
    <xf numFmtId="0" fontId="64" fillId="0" borderId="76" xfId="0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64" fillId="0" borderId="72" xfId="0" applyFont="1" applyBorder="1" applyAlignment="1">
      <alignment horizontal="center" vertical="center" wrapText="1"/>
    </xf>
    <xf numFmtId="0" fontId="64" fillId="0" borderId="73" xfId="0" applyFont="1" applyBorder="1" applyAlignment="1">
      <alignment horizontal="center" vertical="center" wrapText="1"/>
    </xf>
    <xf numFmtId="0" fontId="64" fillId="0" borderId="74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 wrapText="1"/>
    </xf>
    <xf numFmtId="0" fontId="90" fillId="9" borderId="63" xfId="0" applyFont="1" applyFill="1" applyBorder="1" applyAlignment="1">
      <alignment horizontal="center" vertical="center" wrapText="1"/>
    </xf>
    <xf numFmtId="0" fontId="90" fillId="9" borderId="71" xfId="0" applyFont="1" applyFill="1" applyBorder="1" applyAlignment="1">
      <alignment horizontal="center" vertical="center" wrapText="1"/>
    </xf>
    <xf numFmtId="0" fontId="90" fillId="0" borderId="72" xfId="0" applyFont="1" applyBorder="1" applyAlignment="1">
      <alignment horizontal="center" vertical="center" wrapText="1"/>
    </xf>
    <xf numFmtId="0" fontId="90" fillId="0" borderId="73" xfId="0" applyFont="1" applyBorder="1" applyAlignment="1">
      <alignment horizontal="center" vertical="center" wrapText="1"/>
    </xf>
    <xf numFmtId="0" fontId="90" fillId="0" borderId="74" xfId="0" applyFont="1" applyBorder="1" applyAlignment="1">
      <alignment horizontal="center" vertical="center" wrapText="1"/>
    </xf>
    <xf numFmtId="0" fontId="90" fillId="9" borderId="85" xfId="0" applyFont="1" applyFill="1" applyBorder="1" applyAlignment="1">
      <alignment horizontal="center" vertical="center" wrapText="1"/>
    </xf>
    <xf numFmtId="0" fontId="90" fillId="9" borderId="86" xfId="0" applyFont="1" applyFill="1" applyBorder="1" applyAlignment="1">
      <alignment horizontal="center" vertical="center" wrapText="1"/>
    </xf>
    <xf numFmtId="0" fontId="64" fillId="0" borderId="79" xfId="0" applyFont="1" applyBorder="1" applyAlignment="1">
      <alignment horizontal="center" vertical="center" wrapText="1"/>
    </xf>
    <xf numFmtId="0" fontId="64" fillId="0" borderId="80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center" vertical="center" wrapText="1"/>
    </xf>
    <xf numFmtId="0" fontId="64" fillId="15" borderId="44" xfId="0" applyFont="1" applyFill="1" applyBorder="1" applyAlignment="1">
      <alignment horizontal="center" vertical="center" wrapText="1"/>
    </xf>
    <xf numFmtId="0" fontId="64" fillId="15" borderId="45" xfId="0" applyFont="1" applyFill="1" applyBorder="1" applyAlignment="1">
      <alignment horizontal="center" vertical="center" wrapText="1"/>
    </xf>
    <xf numFmtId="0" fontId="64" fillId="15" borderId="46" xfId="0" applyFont="1" applyFill="1" applyBorder="1" applyAlignment="1">
      <alignment horizontal="center" vertical="center" wrapText="1"/>
    </xf>
    <xf numFmtId="0" fontId="91" fillId="0" borderId="27" xfId="0" applyFont="1" applyBorder="1" applyAlignment="1">
      <alignment horizontal="left" vertical="center" wrapText="1"/>
    </xf>
    <xf numFmtId="0" fontId="59" fillId="0" borderId="43" xfId="0" applyFont="1" applyBorder="1" applyAlignment="1">
      <alignment horizontal="left" vertical="center" wrapText="1"/>
    </xf>
    <xf numFmtId="0" fontId="59" fillId="0" borderId="41" xfId="0" applyFont="1" applyBorder="1" applyAlignment="1">
      <alignment horizontal="left" vertical="center" wrapText="1"/>
    </xf>
    <xf numFmtId="0" fontId="64" fillId="14" borderId="44" xfId="0" applyFont="1" applyFill="1" applyBorder="1" applyAlignment="1">
      <alignment horizontal="center" vertical="center" wrapText="1"/>
    </xf>
    <xf numFmtId="0" fontId="64" fillId="14" borderId="45" xfId="0" applyFont="1" applyFill="1" applyBorder="1" applyAlignment="1">
      <alignment horizontal="center" vertical="center" wrapText="1"/>
    </xf>
    <xf numFmtId="0" fontId="64" fillId="14" borderId="46" xfId="0" applyFont="1" applyFill="1" applyBorder="1" applyAlignment="1">
      <alignment horizontal="center" vertical="center" wrapText="1"/>
    </xf>
    <xf numFmtId="0" fontId="92" fillId="15" borderId="44" xfId="0" applyFont="1" applyFill="1" applyBorder="1" applyAlignment="1">
      <alignment horizontal="center" vertical="center" wrapText="1"/>
    </xf>
    <xf numFmtId="0" fontId="92" fillId="15" borderId="87" xfId="0" applyFont="1" applyFill="1" applyBorder="1" applyAlignment="1">
      <alignment horizontal="center" vertical="center" wrapText="1"/>
    </xf>
    <xf numFmtId="0" fontId="90" fillId="15" borderId="88" xfId="0" applyFont="1" applyFill="1" applyBorder="1" applyAlignment="1">
      <alignment horizontal="center" vertical="center" wrapText="1"/>
    </xf>
    <xf numFmtId="0" fontId="90" fillId="15" borderId="89" xfId="0" applyFont="1" applyFill="1" applyBorder="1" applyAlignment="1">
      <alignment horizontal="center" vertical="center" wrapText="1"/>
    </xf>
    <xf numFmtId="0" fontId="90" fillId="15" borderId="90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3" fontId="36" fillId="10" borderId="38" xfId="0" applyNumberFormat="1" applyFont="1" applyFill="1" applyBorder="1" applyAlignment="1">
      <alignment horizontal="center" vertical="center"/>
    </xf>
    <xf numFmtId="3" fontId="36" fillId="10" borderId="17" xfId="0" applyNumberFormat="1" applyFont="1" applyFill="1" applyBorder="1" applyAlignment="1">
      <alignment horizontal="center" vertical="center"/>
    </xf>
    <xf numFmtId="0" fontId="74" fillId="10" borderId="2" xfId="0" applyFont="1" applyFill="1" applyBorder="1" applyAlignment="1">
      <alignment horizontal="center" vertical="center" wrapText="1"/>
    </xf>
    <xf numFmtId="0" fontId="24" fillId="10" borderId="38" xfId="0" applyFont="1" applyFill="1" applyBorder="1" applyAlignment="1">
      <alignment horizontal="left" vertical="center" wrapText="1"/>
    </xf>
    <xf numFmtId="0" fontId="24" fillId="10" borderId="17" xfId="0" applyFont="1" applyFill="1" applyBorder="1" applyAlignment="1">
      <alignment horizontal="left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9" fillId="16" borderId="30" xfId="0" applyFont="1" applyFill="1" applyBorder="1" applyAlignment="1">
      <alignment horizontal="center" vertical="center" textRotation="90" wrapText="1"/>
    </xf>
    <xf numFmtId="0" fontId="19" fillId="16" borderId="22" xfId="0" applyFont="1" applyFill="1" applyBorder="1" applyAlignment="1">
      <alignment horizontal="center" vertical="center" textRotation="90" wrapText="1"/>
    </xf>
    <xf numFmtId="0" fontId="19" fillId="16" borderId="31" xfId="0" applyFont="1" applyFill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9" fillId="7" borderId="50" xfId="0" applyFont="1" applyFill="1" applyBorder="1" applyAlignment="1">
      <alignment horizontal="center" vertical="center" wrapText="1"/>
    </xf>
    <xf numFmtId="0" fontId="19" fillId="7" borderId="5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3" fontId="23" fillId="10" borderId="17" xfId="0" applyNumberFormat="1" applyFont="1" applyFill="1" applyBorder="1" applyAlignment="1">
      <alignment horizontal="center" vertical="center"/>
    </xf>
    <xf numFmtId="3" fontId="23" fillId="10" borderId="2" xfId="0" applyNumberFormat="1" applyFont="1" applyFill="1" applyBorder="1" applyAlignment="1">
      <alignment horizontal="center" vertical="center"/>
    </xf>
    <xf numFmtId="3" fontId="24" fillId="10" borderId="38" xfId="0" applyNumberFormat="1" applyFont="1" applyFill="1" applyBorder="1" applyAlignment="1">
      <alignment horizontal="center" vertical="center"/>
    </xf>
    <xf numFmtId="3" fontId="24" fillId="10" borderId="17" xfId="0" applyNumberFormat="1" applyFont="1" applyFill="1" applyBorder="1" applyAlignment="1">
      <alignment horizontal="center" vertical="center"/>
    </xf>
    <xf numFmtId="0" fontId="23" fillId="10" borderId="18" xfId="0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/>
    </xf>
    <xf numFmtId="0" fontId="35" fillId="13" borderId="0" xfId="0" applyFont="1" applyFill="1" applyAlignment="1">
      <alignment horizontal="center" vertical="center"/>
    </xf>
    <xf numFmtId="0" fontId="23" fillId="10" borderId="17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0" fontId="23" fillId="10" borderId="17" xfId="0" applyNumberFormat="1" applyFont="1" applyFill="1" applyBorder="1" applyAlignment="1">
      <alignment horizontal="center" vertical="center"/>
    </xf>
    <xf numFmtId="0" fontId="23" fillId="10" borderId="2" xfId="0" applyNumberFormat="1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20" fillId="3" borderId="5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66" fillId="0" borderId="22" xfId="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0" fontId="93" fillId="17" borderId="35" xfId="0" applyFont="1" applyFill="1" applyBorder="1" applyAlignment="1">
      <alignment horizontal="left" vertical="center" wrapText="1"/>
    </xf>
    <xf numFmtId="0" fontId="93" fillId="17" borderId="15" xfId="0" applyFont="1" applyFill="1" applyBorder="1" applyAlignment="1">
      <alignment horizontal="left" vertical="center" wrapText="1"/>
    </xf>
    <xf numFmtId="3" fontId="36" fillId="13" borderId="35" xfId="0" applyNumberFormat="1" applyFont="1" applyFill="1" applyBorder="1" applyAlignment="1">
      <alignment horizontal="center" vertical="center"/>
    </xf>
    <xf numFmtId="3" fontId="36" fillId="13" borderId="17" xfId="0" applyNumberFormat="1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7" fillId="10" borderId="38" xfId="0" applyNumberFormat="1" applyFont="1" applyFill="1" applyBorder="1" applyAlignment="1">
      <alignment horizontal="center" vertical="center"/>
    </xf>
    <xf numFmtId="0" fontId="17" fillId="10" borderId="17" xfId="0" applyNumberFormat="1" applyFont="1" applyFill="1" applyBorder="1" applyAlignment="1">
      <alignment horizontal="center" vertical="center"/>
    </xf>
    <xf numFmtId="0" fontId="17" fillId="10" borderId="39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/>
    </xf>
    <xf numFmtId="0" fontId="93" fillId="18" borderId="35" xfId="0" applyFont="1" applyFill="1" applyBorder="1" applyAlignment="1">
      <alignment horizontal="left" vertical="center" wrapText="1"/>
    </xf>
    <xf numFmtId="0" fontId="93" fillId="18" borderId="17" xfId="0" applyFont="1" applyFill="1" applyBorder="1" applyAlignment="1">
      <alignment horizontal="left" vertical="center" wrapText="1"/>
    </xf>
    <xf numFmtId="3" fontId="36" fillId="10" borderId="35" xfId="0" applyNumberFormat="1" applyFont="1" applyFill="1" applyBorder="1" applyAlignment="1">
      <alignment horizontal="center" vertical="center"/>
    </xf>
    <xf numFmtId="0" fontId="36" fillId="13" borderId="38" xfId="0" applyFont="1" applyFill="1" applyBorder="1" applyAlignment="1">
      <alignment horizontal="left" vertical="center" wrapText="1"/>
    </xf>
    <xf numFmtId="0" fontId="36" fillId="13" borderId="17" xfId="0" applyFont="1" applyFill="1" applyBorder="1" applyAlignment="1">
      <alignment horizontal="left" vertical="center" wrapText="1"/>
    </xf>
    <xf numFmtId="3" fontId="36" fillId="13" borderId="38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47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16" borderId="38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10" fillId="16" borderId="38" xfId="0" applyFont="1" applyFill="1" applyBorder="1" applyAlignment="1">
      <alignment horizontal="center" vertical="center" textRotation="90" wrapText="1"/>
    </xf>
    <xf numFmtId="0" fontId="10" fillId="16" borderId="17" xfId="0" applyFont="1" applyFill="1" applyBorder="1" applyAlignment="1">
      <alignment horizontal="center" vertical="center" textRotation="90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41" fillId="13" borderId="0" xfId="0" applyFont="1" applyFill="1" applyAlignment="1">
      <alignment horizontal="center" vertical="center"/>
    </xf>
    <xf numFmtId="0" fontId="39" fillId="16" borderId="50" xfId="0" applyFont="1" applyFill="1" applyBorder="1" applyAlignment="1">
      <alignment horizontal="center" vertical="center" textRotation="90" wrapText="1"/>
    </xf>
    <xf numFmtId="0" fontId="39" fillId="16" borderId="11" xfId="0" applyFont="1" applyFill="1" applyBorder="1" applyAlignment="1">
      <alignment horizontal="center" vertical="center" textRotation="90" wrapText="1"/>
    </xf>
    <xf numFmtId="0" fontId="39" fillId="16" borderId="35" xfId="0" applyFont="1" applyFill="1" applyBorder="1" applyAlignment="1">
      <alignment horizontal="center" vertical="center" wrapText="1"/>
    </xf>
    <xf numFmtId="0" fontId="39" fillId="16" borderId="15" xfId="0" applyFont="1" applyFill="1" applyBorder="1" applyAlignment="1">
      <alignment horizontal="center" vertical="center" wrapText="1"/>
    </xf>
    <xf numFmtId="0" fontId="39" fillId="16" borderId="35" xfId="0" applyNumberFormat="1" applyFont="1" applyFill="1" applyBorder="1" applyAlignment="1">
      <alignment horizontal="center" vertical="center" wrapText="1"/>
    </xf>
    <xf numFmtId="0" fontId="39" fillId="16" borderId="15" xfId="0" applyNumberFormat="1" applyFont="1" applyFill="1" applyBorder="1" applyAlignment="1">
      <alignment horizontal="center" vertical="center" wrapText="1"/>
    </xf>
    <xf numFmtId="0" fontId="39" fillId="3" borderId="49" xfId="0" applyFont="1" applyFill="1" applyBorder="1" applyAlignment="1">
      <alignment horizontal="center" vertical="center" wrapText="1"/>
    </xf>
    <xf numFmtId="0" fontId="39" fillId="3" borderId="16" xfId="0" applyFont="1" applyFill="1" applyBorder="1" applyAlignment="1">
      <alignment horizontal="center" vertical="center" wrapText="1"/>
    </xf>
    <xf numFmtId="0" fontId="45" fillId="3" borderId="30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0" fontId="46" fillId="3" borderId="35" xfId="0" applyFont="1" applyFill="1" applyBorder="1" applyAlignment="1">
      <alignment horizontal="center" vertical="center" wrapText="1"/>
    </xf>
    <xf numFmtId="0" fontId="46" fillId="3" borderId="48" xfId="0" applyFont="1" applyFill="1" applyBorder="1" applyAlignment="1">
      <alignment horizontal="center" vertical="center" wrapText="1"/>
    </xf>
    <xf numFmtId="0" fontId="46" fillId="3" borderId="53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2" fillId="8" borderId="27" xfId="0" applyFont="1" applyFill="1" applyBorder="1" applyAlignment="1">
      <alignment horizontal="center" vertical="center" wrapText="1"/>
    </xf>
    <xf numFmtId="0" fontId="42" fillId="8" borderId="43" xfId="0" applyFont="1" applyFill="1" applyBorder="1" applyAlignment="1">
      <alignment horizontal="center" vertical="center" wrapText="1"/>
    </xf>
    <xf numFmtId="0" fontId="42" fillId="8" borderId="41" xfId="0" applyFont="1" applyFill="1" applyBorder="1" applyAlignment="1">
      <alignment horizontal="center" vertical="center" wrapText="1"/>
    </xf>
    <xf numFmtId="0" fontId="39" fillId="7" borderId="50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9" fillId="7" borderId="51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2" fillId="8" borderId="45" xfId="0" applyFont="1" applyFill="1" applyBorder="1" applyAlignment="1">
      <alignment horizontal="center" vertical="center" wrapText="1"/>
    </xf>
    <xf numFmtId="0" fontId="42" fillId="8" borderId="46" xfId="0" applyFont="1" applyFill="1" applyBorder="1" applyAlignment="1">
      <alignment horizontal="center" vertical="center" wrapText="1"/>
    </xf>
    <xf numFmtId="0" fontId="85" fillId="0" borderId="43" xfId="0" applyFont="1" applyBorder="1"/>
    <xf numFmtId="0" fontId="85" fillId="0" borderId="41" xfId="0" applyFont="1" applyBorder="1"/>
    <xf numFmtId="0" fontId="43" fillId="8" borderId="27" xfId="0" applyFont="1" applyFill="1" applyBorder="1" applyAlignment="1">
      <alignment horizontal="center" vertical="center" wrapText="1"/>
    </xf>
    <xf numFmtId="0" fontId="43" fillId="8" borderId="43" xfId="0" applyFont="1" applyFill="1" applyBorder="1" applyAlignment="1">
      <alignment horizontal="center" vertical="center" wrapText="1"/>
    </xf>
    <xf numFmtId="0" fontId="43" fillId="8" borderId="41" xfId="0" applyFont="1" applyFill="1" applyBorder="1" applyAlignment="1">
      <alignment horizontal="center" vertical="center" wrapText="1"/>
    </xf>
    <xf numFmtId="0" fontId="44" fillId="8" borderId="27" xfId="0" applyFont="1" applyFill="1" applyBorder="1" applyAlignment="1">
      <alignment horizontal="center" vertical="center" wrapText="1"/>
    </xf>
    <xf numFmtId="0" fontId="44" fillId="8" borderId="41" xfId="0" applyFont="1" applyFill="1" applyBorder="1" applyAlignment="1">
      <alignment horizontal="center" vertical="center" wrapText="1"/>
    </xf>
    <xf numFmtId="0" fontId="46" fillId="3" borderId="49" xfId="0" applyFont="1" applyFill="1" applyBorder="1" applyAlignment="1">
      <alignment horizontal="center" vertical="center" wrapText="1"/>
    </xf>
    <xf numFmtId="0" fontId="46" fillId="3" borderId="16" xfId="0" applyFont="1" applyFill="1" applyBorder="1" applyAlignment="1">
      <alignment horizontal="center" vertical="center" wrapText="1"/>
    </xf>
    <xf numFmtId="0" fontId="85" fillId="10" borderId="54" xfId="0" applyFont="1" applyFill="1" applyBorder="1" applyAlignment="1">
      <alignment horizontal="center" vertical="center" wrapText="1"/>
    </xf>
    <xf numFmtId="0" fontId="85" fillId="10" borderId="3" xfId="0" applyFont="1" applyFill="1" applyBorder="1" applyAlignment="1">
      <alignment horizontal="center" vertical="center" wrapText="1"/>
    </xf>
    <xf numFmtId="0" fontId="40" fillId="10" borderId="53" xfId="0" applyFont="1" applyFill="1" applyBorder="1" applyAlignment="1">
      <alignment horizontal="left" vertical="top" wrapText="1"/>
    </xf>
    <xf numFmtId="0" fontId="47" fillId="10" borderId="8" xfId="0" applyFont="1" applyFill="1" applyBorder="1" applyAlignment="1">
      <alignment horizontal="left" vertical="top" wrapText="1"/>
    </xf>
    <xf numFmtId="3" fontId="36" fillId="10" borderId="2" xfId="0" applyNumberFormat="1" applyFont="1" applyFill="1" applyBorder="1" applyAlignment="1">
      <alignment horizontal="center" vertical="center"/>
    </xf>
    <xf numFmtId="3" fontId="47" fillId="10" borderId="38" xfId="0" applyNumberFormat="1" applyFont="1" applyFill="1" applyBorder="1" applyAlignment="1">
      <alignment horizontal="center" vertical="center"/>
    </xf>
    <xf numFmtId="3" fontId="47" fillId="10" borderId="17" xfId="0" applyNumberFormat="1" applyFont="1" applyFill="1" applyBorder="1" applyAlignment="1">
      <alignment horizontal="center" vertical="center"/>
    </xf>
    <xf numFmtId="0" fontId="59" fillId="0" borderId="64" xfId="0" applyFont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wrapText="1"/>
    </xf>
    <xf numFmtId="0" fontId="59" fillId="0" borderId="67" xfId="0" applyFont="1" applyBorder="1" applyAlignment="1">
      <alignment horizontal="center" vertical="center" wrapText="1"/>
    </xf>
    <xf numFmtId="0" fontId="40" fillId="10" borderId="53" xfId="0" applyFont="1" applyFill="1" applyBorder="1" applyAlignment="1">
      <alignment horizontal="left" vertical="center" wrapText="1"/>
    </xf>
    <xf numFmtId="0" fontId="47" fillId="10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90"/>
  <sheetViews>
    <sheetView zoomScale="60" zoomScaleNormal="60" workbookViewId="0">
      <selection activeCell="C8" sqref="C8:I8"/>
    </sheetView>
  </sheetViews>
  <sheetFormatPr baseColWidth="10" defaultRowHeight="14.5" x14ac:dyDescent="0.35"/>
  <cols>
    <col min="1" max="1" width="7.6328125" customWidth="1"/>
    <col min="2" max="2" width="83.36328125" customWidth="1"/>
    <col min="3" max="3" width="25.6328125" customWidth="1"/>
    <col min="4" max="4" width="29.90625" customWidth="1"/>
    <col min="6" max="6" width="12.81640625" customWidth="1"/>
    <col min="7" max="7" width="10.1796875" customWidth="1"/>
    <col min="8" max="8" width="21.453125" customWidth="1"/>
    <col min="9" max="9" width="34" bestFit="1" customWidth="1"/>
    <col min="10" max="10" width="30.1796875" customWidth="1"/>
    <col min="11" max="11" width="34.36328125" bestFit="1" customWidth="1"/>
    <col min="12" max="12" width="35.81640625" customWidth="1"/>
    <col min="13" max="13" width="35.36328125" customWidth="1"/>
    <col min="14" max="14" width="34" bestFit="1" customWidth="1"/>
    <col min="15" max="15" width="29.90625" bestFit="1" customWidth="1"/>
    <col min="16" max="16" width="28.54296875" bestFit="1" customWidth="1"/>
    <col min="17" max="17" width="29.90625" bestFit="1" customWidth="1"/>
    <col min="18" max="18" width="21" customWidth="1"/>
    <col min="19" max="19" width="33.81640625" customWidth="1"/>
    <col min="20" max="20" width="34.81640625" customWidth="1"/>
    <col min="21" max="21" width="33.1796875" customWidth="1"/>
    <col min="22" max="22" width="20.36328125" customWidth="1"/>
    <col min="23" max="23" width="19.81640625" customWidth="1"/>
  </cols>
  <sheetData>
    <row r="2" spans="1:28" ht="51.5" customHeight="1" x14ac:dyDescent="0.3">
      <c r="B2" s="174">
        <v>1</v>
      </c>
    </row>
    <row r="3" spans="1:28" ht="35.25" customHeight="1" x14ac:dyDescent="0.5">
      <c r="B3" s="267" t="s">
        <v>151</v>
      </c>
      <c r="C3" s="267"/>
      <c r="D3" s="160"/>
    </row>
    <row r="4" spans="1:28" ht="30.75" customHeight="1" x14ac:dyDescent="0.3"/>
    <row r="5" spans="1:28" ht="58" customHeight="1" x14ac:dyDescent="0.65">
      <c r="A5" s="45"/>
      <c r="B5" s="46" t="s">
        <v>25</v>
      </c>
      <c r="C5" s="344" t="s">
        <v>128</v>
      </c>
      <c r="D5" s="345"/>
      <c r="E5" s="345"/>
      <c r="F5" s="345"/>
      <c r="G5" s="345"/>
      <c r="H5" s="345"/>
      <c r="I5" s="346"/>
      <c r="J5" s="47"/>
      <c r="K5" s="45"/>
      <c r="L5" s="45"/>
      <c r="M5" s="45"/>
      <c r="N5" s="47"/>
      <c r="O5" s="47"/>
      <c r="P5" s="47"/>
      <c r="Q5" s="47"/>
      <c r="R5" s="47"/>
      <c r="S5" s="47"/>
      <c r="T5" s="47"/>
      <c r="U5" s="47"/>
      <c r="V5" s="47"/>
      <c r="W5" s="47"/>
      <c r="X5" s="42"/>
      <c r="Y5" s="41"/>
      <c r="Z5" s="41"/>
      <c r="AA5" s="41"/>
      <c r="AB5" s="44"/>
    </row>
    <row r="6" spans="1:28" ht="31.5" customHeight="1" x14ac:dyDescent="0.65">
      <c r="A6" s="45"/>
      <c r="B6" s="46" t="s">
        <v>26</v>
      </c>
      <c r="C6" s="347">
        <v>2025</v>
      </c>
      <c r="D6" s="348"/>
      <c r="E6" s="348"/>
      <c r="F6" s="348"/>
      <c r="G6" s="348"/>
      <c r="H6" s="348"/>
      <c r="I6" s="349"/>
      <c r="J6" s="47"/>
      <c r="K6" s="45"/>
      <c r="L6" s="45"/>
      <c r="M6" s="45"/>
      <c r="N6" s="47"/>
      <c r="O6" s="47"/>
      <c r="P6" s="47"/>
      <c r="Q6" s="47"/>
      <c r="R6" s="47"/>
      <c r="S6" s="47"/>
      <c r="T6" s="47"/>
      <c r="U6" s="47"/>
      <c r="V6" s="47"/>
      <c r="W6" s="47"/>
      <c r="X6" s="42"/>
      <c r="Y6" s="41"/>
      <c r="Z6" s="41"/>
      <c r="AA6" s="41"/>
      <c r="AB6" s="44"/>
    </row>
    <row r="7" spans="1:28" ht="40.5" customHeight="1" x14ac:dyDescent="0.65">
      <c r="A7" s="45"/>
      <c r="B7" s="46" t="s">
        <v>27</v>
      </c>
      <c r="C7" s="350" t="s">
        <v>124</v>
      </c>
      <c r="D7" s="351"/>
      <c r="E7" s="351"/>
      <c r="F7" s="351"/>
      <c r="G7" s="351"/>
      <c r="H7" s="351"/>
      <c r="I7" s="352"/>
      <c r="J7" s="47"/>
      <c r="K7" s="45"/>
      <c r="L7" s="45"/>
      <c r="M7" s="45"/>
      <c r="N7" s="47"/>
      <c r="O7" s="47"/>
      <c r="P7" s="47"/>
      <c r="Q7" s="47"/>
      <c r="R7" s="47"/>
      <c r="S7" s="47"/>
      <c r="T7" s="47"/>
      <c r="U7" s="47"/>
      <c r="V7" s="47"/>
      <c r="W7" s="47"/>
      <c r="X7" s="42"/>
      <c r="Y7" s="41"/>
      <c r="Z7" s="41"/>
      <c r="AA7" s="41"/>
      <c r="AB7" s="44"/>
    </row>
    <row r="8" spans="1:28" ht="68.25" customHeight="1" x14ac:dyDescent="0.65">
      <c r="A8" s="45"/>
      <c r="B8" s="46" t="s">
        <v>28</v>
      </c>
      <c r="C8" s="350" t="s">
        <v>152</v>
      </c>
      <c r="D8" s="351"/>
      <c r="E8" s="351"/>
      <c r="F8" s="351"/>
      <c r="G8" s="351"/>
      <c r="H8" s="351"/>
      <c r="I8" s="352"/>
      <c r="J8" s="47"/>
      <c r="K8" s="45"/>
      <c r="L8" s="45"/>
      <c r="M8" s="45"/>
      <c r="N8" s="47"/>
      <c r="O8" s="47"/>
      <c r="P8" s="47"/>
      <c r="Q8" s="47"/>
      <c r="R8" s="47"/>
      <c r="S8" s="47"/>
      <c r="T8" s="47"/>
      <c r="U8" s="47"/>
      <c r="V8" s="47"/>
      <c r="W8" s="47"/>
      <c r="X8" s="42"/>
      <c r="Y8" s="41"/>
      <c r="Z8" s="41"/>
      <c r="AA8" s="41"/>
      <c r="AB8" s="48"/>
    </row>
    <row r="9" spans="1:28" ht="36" customHeight="1" x14ac:dyDescent="0.65">
      <c r="A9" s="45"/>
      <c r="B9" s="46" t="s">
        <v>29</v>
      </c>
      <c r="C9" s="347" t="s">
        <v>125</v>
      </c>
      <c r="D9" s="348"/>
      <c r="E9" s="348"/>
      <c r="F9" s="348"/>
      <c r="G9" s="348"/>
      <c r="H9" s="348"/>
      <c r="I9" s="349"/>
      <c r="J9" s="47"/>
      <c r="K9" s="45"/>
      <c r="L9" s="45"/>
      <c r="M9" s="45"/>
      <c r="N9" s="47"/>
      <c r="O9" s="47"/>
      <c r="P9" s="47"/>
      <c r="Q9" s="47"/>
      <c r="R9" s="47"/>
      <c r="S9" s="47"/>
      <c r="T9" s="47"/>
      <c r="U9" s="47"/>
      <c r="V9" s="47"/>
      <c r="W9" s="47"/>
      <c r="X9" s="42"/>
      <c r="Y9" s="41"/>
      <c r="Z9" s="41"/>
      <c r="AA9" s="41"/>
      <c r="AB9" s="44"/>
    </row>
    <row r="10" spans="1:28" ht="28.75" x14ac:dyDescent="0.55000000000000004">
      <c r="A10" s="49"/>
      <c r="B10" s="50"/>
      <c r="C10" s="50"/>
      <c r="D10" s="50"/>
      <c r="E10" s="50"/>
      <c r="F10" s="50"/>
      <c r="G10" s="50"/>
      <c r="H10" s="50"/>
      <c r="I10" s="50"/>
      <c r="J10" s="51"/>
      <c r="K10" s="49"/>
      <c r="L10" s="49"/>
      <c r="M10" s="49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43"/>
      <c r="Y10" s="41"/>
      <c r="Z10" s="41"/>
      <c r="AA10" s="41"/>
      <c r="AB10" s="44"/>
    </row>
    <row r="11" spans="1:28" ht="28.75" x14ac:dyDescent="0.55000000000000004">
      <c r="A11" s="45"/>
      <c r="B11" s="45"/>
      <c r="C11" s="45"/>
      <c r="D11" s="45"/>
      <c r="E11" s="286" t="s">
        <v>126</v>
      </c>
      <c r="F11" s="286"/>
      <c r="G11" s="286"/>
      <c r="H11" s="286"/>
      <c r="I11" s="286"/>
      <c r="J11" s="286"/>
      <c r="K11" s="286"/>
      <c r="L11" s="286"/>
      <c r="M11" s="339"/>
      <c r="N11" s="339"/>
      <c r="O11" s="339"/>
      <c r="P11" s="339"/>
      <c r="Q11" s="339"/>
      <c r="R11" s="186"/>
      <c r="S11" s="186"/>
      <c r="T11" s="186"/>
      <c r="U11" s="45"/>
      <c r="V11" s="45"/>
      <c r="W11" s="45"/>
      <c r="X11" s="44"/>
      <c r="Y11" s="41"/>
      <c r="Z11" s="41"/>
      <c r="AA11" s="41"/>
      <c r="AB11" s="44"/>
    </row>
    <row r="12" spans="1:28" ht="28.75" x14ac:dyDescent="0.55000000000000004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7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4"/>
      <c r="Y12" s="41"/>
      <c r="Z12" s="41"/>
      <c r="AA12" s="41"/>
      <c r="AB12" s="44"/>
    </row>
    <row r="13" spans="1:28" ht="29.4" thickBot="1" x14ac:dyDescent="0.6">
      <c r="A13" s="45"/>
      <c r="B13" s="5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4"/>
      <c r="Y13" s="41"/>
      <c r="Z13" s="41"/>
      <c r="AA13" s="41"/>
      <c r="AB13" s="41"/>
    </row>
    <row r="14" spans="1:28" ht="29" thickBot="1" x14ac:dyDescent="0.7">
      <c r="A14" s="324" t="s">
        <v>17</v>
      </c>
      <c r="B14" s="325"/>
      <c r="C14" s="325"/>
      <c r="D14" s="325"/>
      <c r="E14" s="325"/>
      <c r="F14" s="325"/>
      <c r="G14" s="326"/>
      <c r="H14" s="327" t="s">
        <v>20</v>
      </c>
      <c r="I14" s="324" t="s">
        <v>93</v>
      </c>
      <c r="J14" s="325"/>
      <c r="K14" s="325"/>
      <c r="L14" s="326"/>
      <c r="M14" s="324" t="s">
        <v>22</v>
      </c>
      <c r="N14" s="325"/>
      <c r="O14" s="326"/>
      <c r="P14" s="324" t="s">
        <v>0</v>
      </c>
      <c r="Q14" s="325"/>
      <c r="R14" s="325"/>
      <c r="S14" s="325"/>
      <c r="T14" s="325"/>
      <c r="U14" s="326"/>
      <c r="V14" s="353" t="s">
        <v>75</v>
      </c>
      <c r="W14" s="354"/>
      <c r="X14" s="44"/>
      <c r="Y14" s="41"/>
      <c r="Z14" s="41"/>
      <c r="AA14" s="41"/>
      <c r="AB14" s="41"/>
    </row>
    <row r="15" spans="1:28" ht="117" customHeight="1" x14ac:dyDescent="0.65">
      <c r="A15" s="337" t="s">
        <v>15</v>
      </c>
      <c r="B15" s="332" t="s">
        <v>16</v>
      </c>
      <c r="C15" s="332" t="s">
        <v>61</v>
      </c>
      <c r="D15" s="332" t="s">
        <v>6</v>
      </c>
      <c r="E15" s="332" t="s">
        <v>53</v>
      </c>
      <c r="F15" s="332" t="s">
        <v>113</v>
      </c>
      <c r="G15" s="332" t="s">
        <v>24</v>
      </c>
      <c r="H15" s="328"/>
      <c r="I15" s="330" t="s">
        <v>112</v>
      </c>
      <c r="J15" s="237" t="s">
        <v>111</v>
      </c>
      <c r="K15" s="237" t="s">
        <v>110</v>
      </c>
      <c r="L15" s="237" t="s">
        <v>14</v>
      </c>
      <c r="M15" s="237" t="s">
        <v>104</v>
      </c>
      <c r="N15" s="237" t="s">
        <v>103</v>
      </c>
      <c r="O15" s="237" t="s">
        <v>73</v>
      </c>
      <c r="P15" s="237" t="s">
        <v>106</v>
      </c>
      <c r="Q15" s="237" t="s">
        <v>105</v>
      </c>
      <c r="R15" s="330" t="s">
        <v>4</v>
      </c>
      <c r="S15" s="237" t="s">
        <v>107</v>
      </c>
      <c r="T15" s="237" t="s">
        <v>97</v>
      </c>
      <c r="U15" s="237" t="s">
        <v>96</v>
      </c>
      <c r="V15" s="340" t="s">
        <v>5</v>
      </c>
      <c r="W15" s="342" t="s">
        <v>62</v>
      </c>
      <c r="X15" s="41"/>
      <c r="Y15" s="41"/>
      <c r="Z15" s="41"/>
      <c r="AA15" s="41"/>
      <c r="AB15" s="41"/>
    </row>
    <row r="16" spans="1:28" ht="27" customHeight="1" thickBot="1" x14ac:dyDescent="0.7">
      <c r="A16" s="338"/>
      <c r="B16" s="333"/>
      <c r="C16" s="333"/>
      <c r="D16" s="333"/>
      <c r="E16" s="333"/>
      <c r="F16" s="333"/>
      <c r="G16" s="333"/>
      <c r="H16" s="329"/>
      <c r="I16" s="331"/>
      <c r="J16" s="238" t="s">
        <v>92</v>
      </c>
      <c r="K16" s="238" t="s">
        <v>68</v>
      </c>
      <c r="L16" s="238" t="s">
        <v>67</v>
      </c>
      <c r="M16" s="238" t="s">
        <v>99</v>
      </c>
      <c r="N16" s="238" t="s">
        <v>92</v>
      </c>
      <c r="O16" s="239" t="s">
        <v>67</v>
      </c>
      <c r="P16" s="238" t="s">
        <v>92</v>
      </c>
      <c r="Q16" s="238" t="s">
        <v>92</v>
      </c>
      <c r="R16" s="331"/>
      <c r="S16" s="240" t="s">
        <v>68</v>
      </c>
      <c r="T16" s="238" t="s">
        <v>68</v>
      </c>
      <c r="U16" s="239" t="s">
        <v>94</v>
      </c>
      <c r="V16" s="341"/>
      <c r="W16" s="343"/>
      <c r="X16" s="41"/>
      <c r="Y16" s="41"/>
      <c r="Z16" s="41"/>
      <c r="AA16" s="41"/>
      <c r="AB16" s="41"/>
    </row>
    <row r="17" spans="1:28" ht="28.5" x14ac:dyDescent="0.65">
      <c r="A17" s="270">
        <v>1</v>
      </c>
      <c r="B17" s="283" t="s">
        <v>147</v>
      </c>
      <c r="C17" s="285"/>
      <c r="D17" s="281">
        <v>0</v>
      </c>
      <c r="E17" s="277" t="s">
        <v>54</v>
      </c>
      <c r="F17" s="279">
        <v>1</v>
      </c>
      <c r="G17" s="268" t="s">
        <v>116</v>
      </c>
      <c r="H17" s="241" t="s">
        <v>18</v>
      </c>
      <c r="I17" s="242">
        <v>45713</v>
      </c>
      <c r="J17" s="242">
        <f>I17+6</f>
        <v>45719</v>
      </c>
      <c r="K17" s="242">
        <f>J17+3</f>
        <v>45722</v>
      </c>
      <c r="L17" s="242">
        <f>K17+15</f>
        <v>45737</v>
      </c>
      <c r="M17" s="242">
        <f>L17+5</f>
        <v>45742</v>
      </c>
      <c r="N17" s="242">
        <f>M17+5</f>
        <v>45747</v>
      </c>
      <c r="O17" s="242">
        <f>N17+15</f>
        <v>45762</v>
      </c>
      <c r="P17" s="242">
        <f>O17+6</f>
        <v>45768</v>
      </c>
      <c r="Q17" s="242">
        <f>P17+7</f>
        <v>45775</v>
      </c>
      <c r="R17" s="243"/>
      <c r="S17" s="244">
        <f>Q17+4</f>
        <v>45779</v>
      </c>
      <c r="T17" s="242">
        <f>S17+3</f>
        <v>45782</v>
      </c>
      <c r="U17" s="242">
        <f>T17+7</f>
        <v>45789</v>
      </c>
      <c r="V17" s="245"/>
      <c r="W17" s="246"/>
      <c r="X17" s="41"/>
      <c r="Y17" s="41"/>
      <c r="Z17" s="41"/>
      <c r="AA17" s="41"/>
      <c r="AB17" s="41"/>
    </row>
    <row r="18" spans="1:28" ht="28.5" x14ac:dyDescent="0.65">
      <c r="A18" s="271"/>
      <c r="B18" s="284"/>
      <c r="C18" s="275"/>
      <c r="D18" s="282"/>
      <c r="E18" s="278"/>
      <c r="F18" s="280"/>
      <c r="G18" s="269"/>
      <c r="H18" s="247" t="s">
        <v>19</v>
      </c>
      <c r="I18" s="248"/>
      <c r="J18" s="249"/>
      <c r="K18" s="250"/>
      <c r="L18" s="251"/>
      <c r="M18" s="248"/>
      <c r="N18" s="249"/>
      <c r="O18" s="251"/>
      <c r="P18" s="248"/>
      <c r="Q18" s="250"/>
      <c r="R18" s="252"/>
      <c r="S18" s="249"/>
      <c r="T18" s="250"/>
      <c r="U18" s="251"/>
      <c r="V18" s="248"/>
      <c r="W18" s="251"/>
      <c r="X18" s="41"/>
      <c r="Y18" s="41"/>
      <c r="Z18" s="41"/>
      <c r="AA18" s="41"/>
      <c r="AB18" s="41"/>
    </row>
    <row r="19" spans="1:28" ht="28.5" x14ac:dyDescent="0.65">
      <c r="A19" s="270">
        <v>2</v>
      </c>
      <c r="B19" s="283" t="s">
        <v>130</v>
      </c>
      <c r="C19" s="285"/>
      <c r="D19" s="281">
        <v>0</v>
      </c>
      <c r="E19" s="277" t="s">
        <v>54</v>
      </c>
      <c r="F19" s="279">
        <v>2</v>
      </c>
      <c r="G19" s="268" t="s">
        <v>116</v>
      </c>
      <c r="H19" s="241" t="s">
        <v>18</v>
      </c>
      <c r="I19" s="242">
        <v>45713</v>
      </c>
      <c r="J19" s="242">
        <f>I19+6</f>
        <v>45719</v>
      </c>
      <c r="K19" s="242">
        <f>J19+3</f>
        <v>45722</v>
      </c>
      <c r="L19" s="242">
        <f>K19+15</f>
        <v>45737</v>
      </c>
      <c r="M19" s="242">
        <f>L19+5</f>
        <v>45742</v>
      </c>
      <c r="N19" s="242">
        <f>M19+5</f>
        <v>45747</v>
      </c>
      <c r="O19" s="242">
        <f>N19+15</f>
        <v>45762</v>
      </c>
      <c r="P19" s="242">
        <f>O19+6</f>
        <v>45768</v>
      </c>
      <c r="Q19" s="242">
        <f>P19+7</f>
        <v>45775</v>
      </c>
      <c r="R19" s="243"/>
      <c r="S19" s="244">
        <f>Q19+4</f>
        <v>45779</v>
      </c>
      <c r="T19" s="242">
        <f>S19+3</f>
        <v>45782</v>
      </c>
      <c r="U19" s="242">
        <f>T19+7</f>
        <v>45789</v>
      </c>
      <c r="V19" s="245"/>
      <c r="W19" s="246"/>
      <c r="X19" s="41"/>
      <c r="Y19" s="41"/>
      <c r="Z19" s="41"/>
      <c r="AA19" s="41"/>
      <c r="AB19" s="41"/>
    </row>
    <row r="20" spans="1:28" ht="28.5" x14ac:dyDescent="0.65">
      <c r="A20" s="271"/>
      <c r="B20" s="284"/>
      <c r="C20" s="275"/>
      <c r="D20" s="282"/>
      <c r="E20" s="278"/>
      <c r="F20" s="280"/>
      <c r="G20" s="269"/>
      <c r="H20" s="247" t="s">
        <v>19</v>
      </c>
      <c r="I20" s="248"/>
      <c r="J20" s="249"/>
      <c r="K20" s="250"/>
      <c r="L20" s="251"/>
      <c r="M20" s="248"/>
      <c r="N20" s="249"/>
      <c r="O20" s="251"/>
      <c r="P20" s="248"/>
      <c r="Q20" s="250"/>
      <c r="R20" s="252"/>
      <c r="S20" s="249"/>
      <c r="T20" s="250"/>
      <c r="U20" s="251"/>
      <c r="V20" s="248"/>
      <c r="W20" s="251"/>
      <c r="X20" s="41"/>
      <c r="Y20" s="41"/>
      <c r="Z20" s="41"/>
      <c r="AA20" s="41"/>
      <c r="AB20" s="41"/>
    </row>
    <row r="21" spans="1:28" ht="28.5" x14ac:dyDescent="0.65">
      <c r="A21" s="270">
        <v>3</v>
      </c>
      <c r="B21" s="283" t="s">
        <v>139</v>
      </c>
      <c r="C21" s="285"/>
      <c r="D21" s="281">
        <v>0</v>
      </c>
      <c r="E21" s="277" t="s">
        <v>54</v>
      </c>
      <c r="F21" s="279">
        <v>3</v>
      </c>
      <c r="G21" s="268" t="s">
        <v>116</v>
      </c>
      <c r="H21" s="241" t="s">
        <v>18</v>
      </c>
      <c r="I21" s="242">
        <v>45713</v>
      </c>
      <c r="J21" s="242">
        <f>I21+6</f>
        <v>45719</v>
      </c>
      <c r="K21" s="242">
        <f>J21+3</f>
        <v>45722</v>
      </c>
      <c r="L21" s="242">
        <f>K21+15</f>
        <v>45737</v>
      </c>
      <c r="M21" s="242">
        <f>L21+5</f>
        <v>45742</v>
      </c>
      <c r="N21" s="242">
        <f>M21+5</f>
        <v>45747</v>
      </c>
      <c r="O21" s="242">
        <f>N21+15</f>
        <v>45762</v>
      </c>
      <c r="P21" s="242">
        <f>O21+6</f>
        <v>45768</v>
      </c>
      <c r="Q21" s="242">
        <f>P21+7</f>
        <v>45775</v>
      </c>
      <c r="R21" s="243"/>
      <c r="S21" s="244">
        <f>Q21+4</f>
        <v>45779</v>
      </c>
      <c r="T21" s="242">
        <f>S21+3</f>
        <v>45782</v>
      </c>
      <c r="U21" s="242">
        <f>T21+7</f>
        <v>45789</v>
      </c>
      <c r="V21" s="245"/>
      <c r="W21" s="246"/>
      <c r="X21" s="41"/>
      <c r="Y21" s="41"/>
      <c r="Z21" s="41"/>
      <c r="AA21" s="41"/>
      <c r="AB21" s="41"/>
    </row>
    <row r="22" spans="1:28" ht="27.5" customHeight="1" x14ac:dyDescent="0.65">
      <c r="A22" s="271"/>
      <c r="B22" s="284"/>
      <c r="C22" s="275"/>
      <c r="D22" s="282"/>
      <c r="E22" s="278"/>
      <c r="F22" s="280"/>
      <c r="G22" s="269"/>
      <c r="H22" s="247" t="s">
        <v>19</v>
      </c>
      <c r="I22" s="248"/>
      <c r="J22" s="249"/>
      <c r="K22" s="250"/>
      <c r="L22" s="251"/>
      <c r="M22" s="248"/>
      <c r="N22" s="249"/>
      <c r="O22" s="251"/>
      <c r="P22" s="248"/>
      <c r="Q22" s="250"/>
      <c r="R22" s="252"/>
      <c r="S22" s="249"/>
      <c r="T22" s="250"/>
      <c r="U22" s="251"/>
      <c r="V22" s="248"/>
      <c r="W22" s="251"/>
      <c r="X22" s="41"/>
      <c r="Y22" s="41"/>
      <c r="Z22" s="41"/>
      <c r="AA22" s="41"/>
      <c r="AB22" s="41"/>
    </row>
    <row r="23" spans="1:28" s="14" customFormat="1" ht="28.5" x14ac:dyDescent="0.65">
      <c r="A23" s="270">
        <v>4</v>
      </c>
      <c r="B23" s="283" t="s">
        <v>149</v>
      </c>
      <c r="C23" s="285"/>
      <c r="D23" s="281">
        <v>0</v>
      </c>
      <c r="E23" s="277" t="s">
        <v>54</v>
      </c>
      <c r="F23" s="279">
        <v>4</v>
      </c>
      <c r="G23" s="268" t="s">
        <v>116</v>
      </c>
      <c r="H23" s="253" t="s">
        <v>18</v>
      </c>
      <c r="I23" s="242">
        <v>45713</v>
      </c>
      <c r="J23" s="242">
        <f>I23+6</f>
        <v>45719</v>
      </c>
      <c r="K23" s="242">
        <f>J23+3</f>
        <v>45722</v>
      </c>
      <c r="L23" s="242">
        <f>K23+15</f>
        <v>45737</v>
      </c>
      <c r="M23" s="242">
        <f>L23+5</f>
        <v>45742</v>
      </c>
      <c r="N23" s="242">
        <f>M23+5</f>
        <v>45747</v>
      </c>
      <c r="O23" s="242">
        <f>N23+15</f>
        <v>45762</v>
      </c>
      <c r="P23" s="242">
        <f>O23+6</f>
        <v>45768</v>
      </c>
      <c r="Q23" s="242">
        <f>P23+7</f>
        <v>45775</v>
      </c>
      <c r="R23" s="243"/>
      <c r="S23" s="244">
        <f>Q23+4</f>
        <v>45779</v>
      </c>
      <c r="T23" s="242">
        <f>S23+3</f>
        <v>45782</v>
      </c>
      <c r="U23" s="242">
        <f>T23+7</f>
        <v>45789</v>
      </c>
      <c r="V23" s="245"/>
      <c r="W23" s="246"/>
      <c r="X23" s="173"/>
      <c r="Y23" s="173"/>
      <c r="Z23" s="173"/>
      <c r="AA23" s="173"/>
      <c r="AB23" s="173"/>
    </row>
    <row r="24" spans="1:28" s="14" customFormat="1" ht="29" thickBot="1" x14ac:dyDescent="0.7">
      <c r="A24" s="271"/>
      <c r="B24" s="355"/>
      <c r="C24" s="275"/>
      <c r="D24" s="282"/>
      <c r="E24" s="278"/>
      <c r="F24" s="280"/>
      <c r="G24" s="269"/>
      <c r="H24" s="248" t="s">
        <v>19</v>
      </c>
      <c r="I24" s="248"/>
      <c r="J24" s="248"/>
      <c r="K24" s="248"/>
      <c r="L24" s="248"/>
      <c r="M24" s="248"/>
      <c r="N24" s="248"/>
      <c r="O24" s="248"/>
      <c r="P24" s="248"/>
      <c r="Q24" s="248"/>
      <c r="R24" s="252"/>
      <c r="S24" s="249"/>
      <c r="T24" s="248"/>
      <c r="U24" s="248"/>
      <c r="V24" s="248"/>
      <c r="W24" s="248"/>
      <c r="X24" s="173"/>
      <c r="Y24" s="173"/>
      <c r="Z24" s="173"/>
      <c r="AA24" s="173"/>
      <c r="AB24" s="173"/>
    </row>
    <row r="25" spans="1:28" s="14" customFormat="1" ht="28.5" x14ac:dyDescent="0.65">
      <c r="A25" s="270">
        <v>5</v>
      </c>
      <c r="B25" s="272" t="s">
        <v>141</v>
      </c>
      <c r="C25" s="274"/>
      <c r="D25" s="281">
        <v>0</v>
      </c>
      <c r="E25" s="277" t="s">
        <v>54</v>
      </c>
      <c r="F25" s="279">
        <v>5</v>
      </c>
      <c r="G25" s="268" t="s">
        <v>116</v>
      </c>
      <c r="H25" s="253" t="s">
        <v>18</v>
      </c>
      <c r="I25" s="242">
        <v>45716</v>
      </c>
      <c r="J25" s="242">
        <f>I25+6</f>
        <v>45722</v>
      </c>
      <c r="K25" s="242">
        <f>J25+4</f>
        <v>45726</v>
      </c>
      <c r="L25" s="242">
        <f>K25+15</f>
        <v>45741</v>
      </c>
      <c r="M25" s="242">
        <f>L25+6</f>
        <v>45747</v>
      </c>
      <c r="N25" s="242">
        <f>M25+7</f>
        <v>45754</v>
      </c>
      <c r="O25" s="242">
        <f>N25+15</f>
        <v>45769</v>
      </c>
      <c r="P25" s="242">
        <f>O25+6</f>
        <v>45775</v>
      </c>
      <c r="Q25" s="242">
        <f>P25+7</f>
        <v>45782</v>
      </c>
      <c r="R25" s="243"/>
      <c r="S25" s="244">
        <f>Q25+4</f>
        <v>45786</v>
      </c>
      <c r="T25" s="242">
        <f>S25+3</f>
        <v>45789</v>
      </c>
      <c r="U25" s="242">
        <f>T25+7</f>
        <v>45796</v>
      </c>
      <c r="V25" s="245"/>
      <c r="W25" s="246"/>
      <c r="X25" s="173"/>
      <c r="Y25" s="173"/>
      <c r="Z25" s="173"/>
      <c r="AA25" s="173"/>
      <c r="AB25" s="173"/>
    </row>
    <row r="26" spans="1:28" s="14" customFormat="1" ht="29" thickBot="1" x14ac:dyDescent="0.7">
      <c r="A26" s="271"/>
      <c r="B26" s="273"/>
      <c r="C26" s="275"/>
      <c r="D26" s="282"/>
      <c r="E26" s="278"/>
      <c r="F26" s="280"/>
      <c r="G26" s="269"/>
      <c r="H26" s="248" t="s">
        <v>19</v>
      </c>
      <c r="I26" s="248"/>
      <c r="J26" s="248"/>
      <c r="K26" s="248"/>
      <c r="L26" s="248"/>
      <c r="M26" s="248"/>
      <c r="N26" s="248"/>
      <c r="O26" s="248"/>
      <c r="P26" s="248"/>
      <c r="Q26" s="248"/>
      <c r="R26" s="252"/>
      <c r="S26" s="249"/>
      <c r="T26" s="248"/>
      <c r="U26" s="248"/>
      <c r="V26" s="248"/>
      <c r="W26" s="248"/>
      <c r="X26" s="173"/>
      <c r="Y26" s="173"/>
      <c r="Z26" s="173"/>
      <c r="AA26" s="173"/>
      <c r="AB26" s="173"/>
    </row>
    <row r="27" spans="1:28" s="14" customFormat="1" ht="28.5" x14ac:dyDescent="0.65">
      <c r="A27" s="270">
        <v>6</v>
      </c>
      <c r="B27" s="272" t="s">
        <v>138</v>
      </c>
      <c r="C27" s="274"/>
      <c r="D27" s="276">
        <v>0</v>
      </c>
      <c r="E27" s="277" t="s">
        <v>54</v>
      </c>
      <c r="F27" s="279">
        <v>6</v>
      </c>
      <c r="G27" s="268" t="s">
        <v>116</v>
      </c>
      <c r="H27" s="253" t="s">
        <v>18</v>
      </c>
      <c r="I27" s="242">
        <v>45716</v>
      </c>
      <c r="J27" s="242">
        <f>I27+6</f>
        <v>45722</v>
      </c>
      <c r="K27" s="242">
        <f>J27+4</f>
        <v>45726</v>
      </c>
      <c r="L27" s="242">
        <f>K27+15</f>
        <v>45741</v>
      </c>
      <c r="M27" s="242">
        <f>L27+6</f>
        <v>45747</v>
      </c>
      <c r="N27" s="242">
        <f>M27+7</f>
        <v>45754</v>
      </c>
      <c r="O27" s="242">
        <f>N27+15</f>
        <v>45769</v>
      </c>
      <c r="P27" s="242">
        <f>O27+6</f>
        <v>45775</v>
      </c>
      <c r="Q27" s="242">
        <f>P27+7</f>
        <v>45782</v>
      </c>
      <c r="R27" s="243"/>
      <c r="S27" s="244">
        <f>Q27+4</f>
        <v>45786</v>
      </c>
      <c r="T27" s="242">
        <f>S27+3</f>
        <v>45789</v>
      </c>
      <c r="U27" s="242">
        <f>T27+7</f>
        <v>45796</v>
      </c>
      <c r="V27" s="245"/>
      <c r="W27" s="246"/>
      <c r="X27" s="173"/>
      <c r="Y27" s="173"/>
      <c r="Z27" s="173"/>
      <c r="AA27" s="173"/>
      <c r="AB27" s="173"/>
    </row>
    <row r="28" spans="1:28" s="14" customFormat="1" ht="29" thickBot="1" x14ac:dyDescent="0.7">
      <c r="A28" s="271"/>
      <c r="B28" s="273"/>
      <c r="C28" s="275"/>
      <c r="D28" s="276"/>
      <c r="E28" s="278"/>
      <c r="F28" s="280"/>
      <c r="G28" s="269"/>
      <c r="H28" s="248" t="s">
        <v>19</v>
      </c>
      <c r="I28" s="248"/>
      <c r="J28" s="248"/>
      <c r="K28" s="248"/>
      <c r="L28" s="248"/>
      <c r="M28" s="248"/>
      <c r="N28" s="248"/>
      <c r="O28" s="248"/>
      <c r="P28" s="248"/>
      <c r="Q28" s="248"/>
      <c r="R28" s="252"/>
      <c r="S28" s="249"/>
      <c r="T28" s="248"/>
      <c r="U28" s="248"/>
      <c r="V28" s="248"/>
      <c r="W28" s="248"/>
      <c r="X28" s="173"/>
      <c r="Y28" s="173"/>
      <c r="Z28" s="173"/>
      <c r="AA28" s="173"/>
      <c r="AB28" s="173"/>
    </row>
    <row r="29" spans="1:28" s="14" customFormat="1" ht="28.5" x14ac:dyDescent="0.65">
      <c r="A29" s="270">
        <v>7</v>
      </c>
      <c r="B29" s="272" t="s">
        <v>140</v>
      </c>
      <c r="C29" s="274"/>
      <c r="D29" s="276">
        <v>0</v>
      </c>
      <c r="E29" s="277" t="s">
        <v>54</v>
      </c>
      <c r="F29" s="279">
        <v>7</v>
      </c>
      <c r="G29" s="268" t="s">
        <v>116</v>
      </c>
      <c r="H29" s="253" t="s">
        <v>18</v>
      </c>
      <c r="I29" s="242">
        <v>45716</v>
      </c>
      <c r="J29" s="242">
        <f>I29+6</f>
        <v>45722</v>
      </c>
      <c r="K29" s="242">
        <f>J29+4</f>
        <v>45726</v>
      </c>
      <c r="L29" s="242">
        <f>K29+15</f>
        <v>45741</v>
      </c>
      <c r="M29" s="242">
        <f>L29+6</f>
        <v>45747</v>
      </c>
      <c r="N29" s="242">
        <f>M29+7</f>
        <v>45754</v>
      </c>
      <c r="O29" s="242">
        <f>N29+15</f>
        <v>45769</v>
      </c>
      <c r="P29" s="242">
        <f>O29+6</f>
        <v>45775</v>
      </c>
      <c r="Q29" s="242">
        <f>P29+7</f>
        <v>45782</v>
      </c>
      <c r="R29" s="243"/>
      <c r="S29" s="244">
        <f>Q29+4</f>
        <v>45786</v>
      </c>
      <c r="T29" s="242">
        <f>S29+3</f>
        <v>45789</v>
      </c>
      <c r="U29" s="242">
        <f>T29+7</f>
        <v>45796</v>
      </c>
      <c r="V29" s="245"/>
      <c r="W29" s="246"/>
      <c r="X29" s="173"/>
      <c r="Y29" s="173"/>
      <c r="Z29" s="173"/>
      <c r="AA29" s="173"/>
      <c r="AB29" s="173"/>
    </row>
    <row r="30" spans="1:28" s="14" customFormat="1" ht="29" thickBot="1" x14ac:dyDescent="0.7">
      <c r="A30" s="271"/>
      <c r="B30" s="273"/>
      <c r="C30" s="275"/>
      <c r="D30" s="276"/>
      <c r="E30" s="278"/>
      <c r="F30" s="280"/>
      <c r="G30" s="269"/>
      <c r="H30" s="248" t="s">
        <v>19</v>
      </c>
      <c r="I30" s="248"/>
      <c r="J30" s="248"/>
      <c r="K30" s="248"/>
      <c r="L30" s="248"/>
      <c r="M30" s="248"/>
      <c r="N30" s="248"/>
      <c r="O30" s="248"/>
      <c r="P30" s="248"/>
      <c r="Q30" s="248"/>
      <c r="R30" s="252"/>
      <c r="S30" s="249"/>
      <c r="T30" s="248"/>
      <c r="U30" s="248"/>
      <c r="V30" s="248"/>
      <c r="W30" s="248"/>
      <c r="X30" s="173"/>
      <c r="Y30" s="173"/>
      <c r="Z30" s="173"/>
      <c r="AA30" s="173"/>
      <c r="AB30" s="173"/>
    </row>
    <row r="31" spans="1:28" s="14" customFormat="1" ht="28.5" x14ac:dyDescent="0.65">
      <c r="A31" s="270">
        <v>8</v>
      </c>
      <c r="B31" s="272" t="s">
        <v>148</v>
      </c>
      <c r="C31" s="274"/>
      <c r="D31" s="276">
        <v>0</v>
      </c>
      <c r="E31" s="277" t="s">
        <v>54</v>
      </c>
      <c r="F31" s="279">
        <v>8</v>
      </c>
      <c r="G31" s="268" t="s">
        <v>116</v>
      </c>
      <c r="H31" s="253" t="s">
        <v>18</v>
      </c>
      <c r="I31" s="242">
        <v>45716</v>
      </c>
      <c r="J31" s="242">
        <f>I31+6</f>
        <v>45722</v>
      </c>
      <c r="K31" s="242">
        <f>J31+4</f>
        <v>45726</v>
      </c>
      <c r="L31" s="242">
        <f>K31+15</f>
        <v>45741</v>
      </c>
      <c r="M31" s="242">
        <f>L31+6</f>
        <v>45747</v>
      </c>
      <c r="N31" s="242">
        <f>M31+7</f>
        <v>45754</v>
      </c>
      <c r="O31" s="242">
        <f>N31+15</f>
        <v>45769</v>
      </c>
      <c r="P31" s="242">
        <f>O31+6</f>
        <v>45775</v>
      </c>
      <c r="Q31" s="242">
        <f>P31+7</f>
        <v>45782</v>
      </c>
      <c r="R31" s="243"/>
      <c r="S31" s="244">
        <f>Q31+4</f>
        <v>45786</v>
      </c>
      <c r="T31" s="242">
        <f>S31+3</f>
        <v>45789</v>
      </c>
      <c r="U31" s="242">
        <f>T31+7</f>
        <v>45796</v>
      </c>
      <c r="V31" s="245"/>
      <c r="W31" s="246"/>
      <c r="X31" s="173"/>
      <c r="Y31" s="173"/>
      <c r="Z31" s="173"/>
      <c r="AA31" s="173"/>
      <c r="AB31" s="173"/>
    </row>
    <row r="32" spans="1:28" s="14" customFormat="1" ht="29" thickBot="1" x14ac:dyDescent="0.7">
      <c r="A32" s="271"/>
      <c r="B32" s="273"/>
      <c r="C32" s="275"/>
      <c r="D32" s="276"/>
      <c r="E32" s="278"/>
      <c r="F32" s="280"/>
      <c r="G32" s="269"/>
      <c r="H32" s="248" t="s">
        <v>19</v>
      </c>
      <c r="I32" s="248"/>
      <c r="J32" s="248"/>
      <c r="K32" s="248"/>
      <c r="L32" s="248"/>
      <c r="M32" s="248"/>
      <c r="N32" s="248"/>
      <c r="O32" s="248"/>
      <c r="P32" s="248"/>
      <c r="Q32" s="248"/>
      <c r="R32" s="252"/>
      <c r="S32" s="249"/>
      <c r="T32" s="248"/>
      <c r="U32" s="248"/>
      <c r="V32" s="248"/>
      <c r="W32" s="248"/>
      <c r="X32" s="173"/>
      <c r="Y32" s="173"/>
      <c r="Z32" s="173"/>
      <c r="AA32" s="173"/>
      <c r="AB32" s="173"/>
    </row>
    <row r="33" spans="1:28" s="14" customFormat="1" ht="28.5" x14ac:dyDescent="0.65">
      <c r="A33" s="270">
        <v>9</v>
      </c>
      <c r="B33" s="272" t="s">
        <v>145</v>
      </c>
      <c r="C33" s="274"/>
      <c r="D33" s="276">
        <v>0</v>
      </c>
      <c r="E33" s="277" t="s">
        <v>54</v>
      </c>
      <c r="F33" s="279">
        <v>9</v>
      </c>
      <c r="G33" s="268" t="s">
        <v>116</v>
      </c>
      <c r="H33" s="253" t="s">
        <v>18</v>
      </c>
      <c r="I33" s="242">
        <v>45716</v>
      </c>
      <c r="J33" s="242">
        <f>I33+6</f>
        <v>45722</v>
      </c>
      <c r="K33" s="242">
        <f>J33+4</f>
        <v>45726</v>
      </c>
      <c r="L33" s="242">
        <f>K33+15</f>
        <v>45741</v>
      </c>
      <c r="M33" s="242">
        <f>L33+6</f>
        <v>45747</v>
      </c>
      <c r="N33" s="242">
        <f>M33+7</f>
        <v>45754</v>
      </c>
      <c r="O33" s="242">
        <f>N33+15</f>
        <v>45769</v>
      </c>
      <c r="P33" s="242">
        <f>O33+6</f>
        <v>45775</v>
      </c>
      <c r="Q33" s="242">
        <f>P33+7</f>
        <v>45782</v>
      </c>
      <c r="R33" s="243"/>
      <c r="S33" s="244">
        <f>Q33+4</f>
        <v>45786</v>
      </c>
      <c r="T33" s="242">
        <f>S33+3</f>
        <v>45789</v>
      </c>
      <c r="U33" s="242">
        <f>T33+7</f>
        <v>45796</v>
      </c>
      <c r="V33" s="245"/>
      <c r="W33" s="246"/>
      <c r="X33" s="173"/>
      <c r="Y33" s="173"/>
      <c r="Z33" s="173"/>
      <c r="AA33" s="173"/>
      <c r="AB33" s="173"/>
    </row>
    <row r="34" spans="1:28" s="14" customFormat="1" ht="29" thickBot="1" x14ac:dyDescent="0.7">
      <c r="A34" s="271"/>
      <c r="B34" s="273"/>
      <c r="C34" s="275"/>
      <c r="D34" s="276"/>
      <c r="E34" s="278"/>
      <c r="F34" s="280"/>
      <c r="G34" s="269"/>
      <c r="H34" s="248" t="s">
        <v>19</v>
      </c>
      <c r="I34" s="248"/>
      <c r="J34" s="248"/>
      <c r="K34" s="248"/>
      <c r="L34" s="248"/>
      <c r="M34" s="248"/>
      <c r="N34" s="248"/>
      <c r="O34" s="248"/>
      <c r="P34" s="248"/>
      <c r="Q34" s="248"/>
      <c r="R34" s="252"/>
      <c r="S34" s="249"/>
      <c r="T34" s="248"/>
      <c r="U34" s="248"/>
      <c r="V34" s="248"/>
      <c r="W34" s="248"/>
      <c r="X34" s="173"/>
      <c r="Y34" s="173"/>
      <c r="Z34" s="173"/>
      <c r="AA34" s="173"/>
      <c r="AB34" s="173"/>
    </row>
    <row r="35" spans="1:28" ht="42.5" customHeight="1" thickBot="1" x14ac:dyDescent="0.7">
      <c r="A35" s="254"/>
      <c r="B35" s="255" t="s">
        <v>2</v>
      </c>
      <c r="C35" s="256">
        <f>SUM(C17:C34)</f>
        <v>0</v>
      </c>
      <c r="D35" s="257"/>
      <c r="E35" s="258"/>
      <c r="F35" s="258"/>
      <c r="G35" s="259"/>
      <c r="H35" s="260"/>
      <c r="I35" s="261"/>
      <c r="J35" s="261"/>
      <c r="K35" s="258"/>
      <c r="L35" s="262"/>
      <c r="M35" s="263"/>
      <c r="N35" s="261"/>
      <c r="O35" s="259"/>
      <c r="P35" s="263"/>
      <c r="Q35" s="258"/>
      <c r="R35" s="264"/>
      <c r="S35" s="264"/>
      <c r="T35" s="264"/>
      <c r="U35" s="265"/>
      <c r="V35" s="263"/>
      <c r="W35" s="259"/>
      <c r="X35" s="41"/>
      <c r="Y35" s="41"/>
      <c r="Z35" s="41"/>
      <c r="AA35" s="41"/>
      <c r="AB35" s="41"/>
    </row>
    <row r="36" spans="1:28" ht="29" thickBot="1" x14ac:dyDescent="0.7">
      <c r="A36" s="36"/>
      <c r="B36" s="36"/>
      <c r="C36" s="36"/>
      <c r="D36" s="36"/>
      <c r="E36" s="36"/>
      <c r="F36" s="36"/>
      <c r="G36" s="36"/>
      <c r="H36" s="36"/>
      <c r="I36" s="36"/>
      <c r="J36" s="79"/>
      <c r="K36" s="79"/>
      <c r="L36" s="79"/>
      <c r="M36" s="79"/>
      <c r="N36" s="79"/>
      <c r="O36" s="79"/>
      <c r="P36" s="79"/>
      <c r="Q36" s="79"/>
      <c r="R36" s="80"/>
      <c r="S36" s="79"/>
      <c r="T36" s="79"/>
      <c r="U36" s="79"/>
      <c r="V36" s="81"/>
      <c r="W36" s="82"/>
      <c r="X36" s="53"/>
      <c r="Y36" s="41"/>
      <c r="Z36" s="41"/>
      <c r="AA36" s="41"/>
      <c r="AB36" s="41"/>
    </row>
    <row r="37" spans="1:28" ht="29" thickBot="1" x14ac:dyDescent="0.7">
      <c r="A37" s="36"/>
      <c r="B37" s="288" t="s">
        <v>30</v>
      </c>
      <c r="C37" s="289"/>
      <c r="D37" s="289"/>
      <c r="E37" s="289"/>
      <c r="F37" s="290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44"/>
      <c r="Y37" s="41"/>
      <c r="Z37" s="41"/>
      <c r="AA37" s="41"/>
      <c r="AB37" s="41"/>
    </row>
    <row r="38" spans="1:28" ht="29" thickBot="1" x14ac:dyDescent="0.7">
      <c r="A38" s="36"/>
      <c r="B38" s="83" t="s">
        <v>72</v>
      </c>
      <c r="C38" s="291" t="s">
        <v>142</v>
      </c>
      <c r="D38" s="292"/>
      <c r="E38" s="293"/>
      <c r="F38" s="294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40"/>
      <c r="W38" s="40"/>
      <c r="X38" s="44"/>
      <c r="Y38" s="41"/>
      <c r="Z38" s="41"/>
      <c r="AA38" s="41"/>
      <c r="AB38" s="41"/>
    </row>
    <row r="39" spans="1:28" ht="29" thickBot="1" x14ac:dyDescent="0.7">
      <c r="A39" s="45"/>
      <c r="B39" s="54"/>
      <c r="C39" s="55"/>
      <c r="D39" s="55"/>
      <c r="E39" s="55"/>
      <c r="F39" s="5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4"/>
      <c r="W39" s="44"/>
      <c r="X39" s="44"/>
      <c r="Y39" s="41"/>
      <c r="Z39" s="41"/>
      <c r="AA39" s="41"/>
      <c r="AB39" s="41"/>
    </row>
    <row r="40" spans="1:28" ht="28.5" x14ac:dyDescent="0.65">
      <c r="A40" s="45"/>
      <c r="B40" s="287" t="s">
        <v>31</v>
      </c>
      <c r="C40" s="287"/>
      <c r="D40" s="298" t="s">
        <v>38</v>
      </c>
      <c r="E40" s="299"/>
      <c r="F40" s="299"/>
      <c r="G40" s="299"/>
      <c r="H40" s="300"/>
      <c r="I40" s="84"/>
      <c r="J40" s="319" t="s">
        <v>47</v>
      </c>
      <c r="K40" s="320"/>
      <c r="L40" s="321" t="s">
        <v>48</v>
      </c>
      <c r="M40" s="322"/>
      <c r="N40" s="323"/>
      <c r="O40" s="84"/>
      <c r="P40" s="334" t="s">
        <v>53</v>
      </c>
      <c r="Q40" s="335"/>
      <c r="R40" s="335"/>
      <c r="S40" s="335"/>
      <c r="T40" s="336"/>
      <c r="U40" s="84"/>
      <c r="V40" s="85"/>
      <c r="W40" s="85"/>
      <c r="X40" s="85"/>
      <c r="Y40" s="86"/>
      <c r="Z40" s="86"/>
      <c r="AA40" s="86"/>
      <c r="AB40" s="41"/>
    </row>
    <row r="41" spans="1:28" ht="29" thickBot="1" x14ac:dyDescent="0.7">
      <c r="A41" s="45"/>
      <c r="B41" s="287" t="s">
        <v>32</v>
      </c>
      <c r="C41" s="287"/>
      <c r="D41" s="87" t="s">
        <v>39</v>
      </c>
      <c r="E41" s="88"/>
      <c r="F41" s="301" t="s">
        <v>40</v>
      </c>
      <c r="G41" s="302"/>
      <c r="H41" s="303"/>
      <c r="I41" s="84"/>
      <c r="J41" s="317">
        <v>1</v>
      </c>
      <c r="K41" s="318"/>
      <c r="L41" s="314" t="s">
        <v>50</v>
      </c>
      <c r="M41" s="315"/>
      <c r="N41" s="316"/>
      <c r="O41" s="84"/>
      <c r="P41" s="89" t="s">
        <v>54</v>
      </c>
      <c r="Q41" s="314" t="s">
        <v>55</v>
      </c>
      <c r="R41" s="315"/>
      <c r="S41" s="315"/>
      <c r="T41" s="316"/>
      <c r="U41" s="84"/>
      <c r="V41" s="85"/>
      <c r="W41" s="85"/>
      <c r="X41" s="85"/>
      <c r="Y41" s="86"/>
      <c r="Z41" s="86"/>
      <c r="AA41" s="86"/>
      <c r="AB41" s="41"/>
    </row>
    <row r="42" spans="1:28" ht="29" thickBot="1" x14ac:dyDescent="0.7">
      <c r="A42" s="45"/>
      <c r="B42" s="287" t="s">
        <v>33</v>
      </c>
      <c r="C42" s="287"/>
      <c r="D42" s="90" t="s">
        <v>41</v>
      </c>
      <c r="E42" s="91"/>
      <c r="F42" s="295" t="s">
        <v>42</v>
      </c>
      <c r="G42" s="296"/>
      <c r="H42" s="297"/>
      <c r="I42" s="84"/>
      <c r="J42" s="312">
        <v>2</v>
      </c>
      <c r="K42" s="313"/>
      <c r="L42" s="314" t="s">
        <v>51</v>
      </c>
      <c r="M42" s="315"/>
      <c r="N42" s="316"/>
      <c r="O42" s="84"/>
      <c r="P42" s="92" t="s">
        <v>56</v>
      </c>
      <c r="Q42" s="314" t="s">
        <v>57</v>
      </c>
      <c r="R42" s="315"/>
      <c r="S42" s="315"/>
      <c r="T42" s="316"/>
      <c r="U42" s="84"/>
      <c r="V42" s="85"/>
      <c r="W42" s="85"/>
      <c r="X42" s="85"/>
      <c r="Y42" s="86"/>
      <c r="Z42" s="86"/>
      <c r="AA42" s="86"/>
      <c r="AB42" s="41"/>
    </row>
    <row r="43" spans="1:28" ht="29" thickBot="1" x14ac:dyDescent="0.7">
      <c r="A43" s="45"/>
      <c r="B43" s="287" t="s">
        <v>34</v>
      </c>
      <c r="C43" s="287"/>
      <c r="D43" s="87" t="s">
        <v>116</v>
      </c>
      <c r="E43" s="88"/>
      <c r="F43" s="295" t="s">
        <v>119</v>
      </c>
      <c r="G43" s="296"/>
      <c r="H43" s="297"/>
      <c r="I43" s="84"/>
      <c r="J43" s="312">
        <v>3</v>
      </c>
      <c r="K43" s="313"/>
      <c r="L43" s="314" t="s">
        <v>52</v>
      </c>
      <c r="M43" s="315"/>
      <c r="N43" s="316"/>
      <c r="O43" s="84"/>
      <c r="P43" s="93" t="s">
        <v>58</v>
      </c>
      <c r="Q43" s="306" t="s">
        <v>59</v>
      </c>
      <c r="R43" s="307"/>
      <c r="S43" s="307"/>
      <c r="T43" s="308"/>
      <c r="U43" s="84"/>
      <c r="V43" s="85"/>
      <c r="W43" s="85"/>
      <c r="X43" s="85"/>
      <c r="Y43" s="86"/>
      <c r="Z43" s="86"/>
      <c r="AA43" s="86"/>
      <c r="AB43" s="41"/>
    </row>
    <row r="44" spans="1:28" ht="29" thickBot="1" x14ac:dyDescent="0.7">
      <c r="A44" s="45"/>
      <c r="B44" s="287" t="s">
        <v>35</v>
      </c>
      <c r="C44" s="287"/>
      <c r="D44" s="90" t="s">
        <v>43</v>
      </c>
      <c r="E44" s="91"/>
      <c r="F44" s="295" t="s">
        <v>44</v>
      </c>
      <c r="G44" s="296"/>
      <c r="H44" s="297"/>
      <c r="I44" s="84"/>
      <c r="J44" s="304">
        <v>4</v>
      </c>
      <c r="K44" s="305"/>
      <c r="L44" s="306" t="s">
        <v>49</v>
      </c>
      <c r="M44" s="307"/>
      <c r="N44" s="308"/>
      <c r="O44" s="84"/>
      <c r="P44" s="84"/>
      <c r="Q44" s="84"/>
      <c r="R44" s="84"/>
      <c r="S44" s="84"/>
      <c r="T44" s="84"/>
      <c r="U44" s="84"/>
      <c r="V44" s="85"/>
      <c r="W44" s="85"/>
      <c r="X44" s="85"/>
      <c r="Y44" s="86"/>
      <c r="Z44" s="86"/>
      <c r="AA44" s="86"/>
      <c r="AB44" s="41"/>
    </row>
    <row r="45" spans="1:28" ht="29" thickBot="1" x14ac:dyDescent="0.7">
      <c r="A45" s="45"/>
      <c r="B45" s="287" t="s">
        <v>36</v>
      </c>
      <c r="C45" s="287"/>
      <c r="D45" s="94" t="s">
        <v>45</v>
      </c>
      <c r="E45" s="95"/>
      <c r="F45" s="309" t="s">
        <v>46</v>
      </c>
      <c r="G45" s="310"/>
      <c r="H45" s="311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85"/>
      <c r="X45" s="85"/>
      <c r="Y45" s="86"/>
      <c r="Z45" s="86"/>
      <c r="AA45" s="86"/>
      <c r="AB45" s="41"/>
    </row>
    <row r="46" spans="1:28" ht="28.5" x14ac:dyDescent="0.65">
      <c r="A46" s="45"/>
      <c r="B46" s="287" t="s">
        <v>37</v>
      </c>
      <c r="C46" s="287"/>
      <c r="D46" s="287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5"/>
      <c r="W46" s="85"/>
      <c r="X46" s="85"/>
      <c r="Y46" s="86"/>
      <c r="Z46" s="86"/>
      <c r="AA46" s="86"/>
      <c r="AB46" s="41"/>
    </row>
    <row r="47" spans="1:28" ht="28.5" x14ac:dyDescent="0.65">
      <c r="A47" s="45"/>
      <c r="B47" s="96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5"/>
      <c r="W47" s="85"/>
      <c r="X47" s="85"/>
      <c r="Y47" s="86"/>
      <c r="Z47" s="86"/>
      <c r="AA47" s="86"/>
      <c r="AB47" s="41"/>
    </row>
    <row r="48" spans="1:28" ht="28.5" x14ac:dyDescent="0.65">
      <c r="A48" s="45"/>
      <c r="B48" s="84"/>
      <c r="C48" s="84"/>
      <c r="D48" s="84"/>
      <c r="E48" s="84"/>
      <c r="F48" s="84"/>
      <c r="G48" s="84"/>
      <c r="H48" s="84"/>
      <c r="I48" s="84"/>
      <c r="J48" s="97"/>
      <c r="K48" s="97"/>
      <c r="L48" s="97"/>
      <c r="M48" s="97"/>
      <c r="N48" s="97"/>
      <c r="O48" s="97"/>
      <c r="P48" s="97"/>
      <c r="Q48" s="97"/>
      <c r="R48" s="84"/>
      <c r="S48" s="84"/>
      <c r="T48" s="84"/>
      <c r="U48" s="84"/>
      <c r="V48" s="98"/>
      <c r="W48" s="99"/>
      <c r="X48" s="85"/>
      <c r="Y48" s="86"/>
      <c r="Z48" s="86"/>
      <c r="AA48" s="86"/>
      <c r="AB48" s="41"/>
    </row>
    <row r="49" spans="1:28" ht="28.5" x14ac:dyDescent="0.65">
      <c r="A49" s="45"/>
      <c r="B49" s="84"/>
      <c r="C49" s="100"/>
      <c r="D49" s="100"/>
      <c r="E49" s="100"/>
      <c r="F49" s="100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5"/>
      <c r="W49" s="85"/>
      <c r="X49" s="85"/>
      <c r="Y49" s="86"/>
      <c r="Z49" s="86"/>
      <c r="AA49" s="86"/>
      <c r="AB49" s="41"/>
    </row>
    <row r="50" spans="1:28" ht="28.5" x14ac:dyDescent="0.65">
      <c r="A50" s="44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86"/>
      <c r="Z50" s="86"/>
      <c r="AA50" s="86"/>
      <c r="AB50" s="41"/>
    </row>
    <row r="51" spans="1:28" ht="28.5" x14ac:dyDescent="0.65">
      <c r="A51" s="44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86"/>
      <c r="Z51" s="86"/>
      <c r="AA51" s="86"/>
      <c r="AB51" s="41"/>
    </row>
    <row r="52" spans="1:28" ht="28.5" x14ac:dyDescent="0.65">
      <c r="A52" s="44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86"/>
      <c r="Z52" s="86"/>
      <c r="AA52" s="86"/>
      <c r="AB52" s="41"/>
    </row>
    <row r="53" spans="1:28" ht="28.5" x14ac:dyDescent="0.65">
      <c r="A53" s="44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86"/>
      <c r="Z53" s="86"/>
      <c r="AA53" s="86"/>
      <c r="AB53" s="41"/>
    </row>
    <row r="54" spans="1:28" ht="28.5" x14ac:dyDescent="0.65">
      <c r="A54" s="44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86"/>
      <c r="Z54" s="86"/>
      <c r="AA54" s="86"/>
      <c r="AB54" s="41"/>
    </row>
    <row r="55" spans="1:28" ht="21" x14ac:dyDescent="0.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spans="1:28" ht="21" x14ac:dyDescent="0.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spans="1:28" ht="21" x14ac:dyDescent="0.5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spans="1:28" ht="21" x14ac:dyDescent="0.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spans="1:28" ht="21" x14ac:dyDescent="0.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spans="1:28" ht="21" x14ac:dyDescent="0.5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61" spans="1:28" ht="21" x14ac:dyDescent="0.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</row>
    <row r="62" spans="1:28" ht="21" x14ac:dyDescent="0.5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spans="1:28" ht="21" x14ac:dyDescent="0.5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spans="1:28" ht="21" x14ac:dyDescent="0.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spans="2:27" ht="21" x14ac:dyDescent="0.5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  <row r="66" spans="2:27" ht="21" x14ac:dyDescent="0.5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</row>
    <row r="67" spans="2:27" ht="21" x14ac:dyDescent="0.5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</row>
    <row r="68" spans="2:27" ht="21" x14ac:dyDescent="0.5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</row>
    <row r="69" spans="2:27" ht="21" x14ac:dyDescent="0.5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spans="2:27" ht="21" x14ac:dyDescent="0.5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</row>
    <row r="71" spans="2:27" ht="21" x14ac:dyDescent="0.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</row>
    <row r="72" spans="2:27" ht="21" x14ac:dyDescent="0.5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  <row r="73" spans="2:27" ht="21" x14ac:dyDescent="0.5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</row>
    <row r="74" spans="2:27" ht="21" x14ac:dyDescent="0.5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</row>
    <row r="75" spans="2:27" ht="21" x14ac:dyDescent="0.5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</row>
    <row r="76" spans="2:27" ht="21" x14ac:dyDescent="0.5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</row>
    <row r="77" spans="2:27" ht="21" x14ac:dyDescent="0.5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</row>
    <row r="78" spans="2:27" ht="21" x14ac:dyDescent="0.5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</row>
    <row r="79" spans="2:27" ht="21" x14ac:dyDescent="0.5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</row>
    <row r="80" spans="2:27" ht="21" x14ac:dyDescent="0.5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</row>
    <row r="81" spans="2:27" ht="21" x14ac:dyDescent="0.5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</row>
    <row r="82" spans="2:27" ht="21" x14ac:dyDescent="0.5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</row>
    <row r="83" spans="2:27" ht="21" x14ac:dyDescent="0.5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</row>
    <row r="84" spans="2:27" ht="21" x14ac:dyDescent="0.5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</row>
    <row r="85" spans="2:27" ht="21" x14ac:dyDescent="0.5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spans="2:27" ht="21" x14ac:dyDescent="0.5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</row>
    <row r="87" spans="2:27" ht="21" x14ac:dyDescent="0.5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</row>
    <row r="88" spans="2:27" ht="21" x14ac:dyDescent="0.5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</row>
    <row r="89" spans="2:27" ht="21" x14ac:dyDescent="0.5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</row>
    <row r="90" spans="2:27" ht="21" x14ac:dyDescent="0.5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spans="2:27" ht="21" x14ac:dyDescent="0.5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</row>
    <row r="92" spans="2:27" ht="21" x14ac:dyDescent="0.5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</row>
    <row r="93" spans="2:27" ht="21" x14ac:dyDescent="0.5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</row>
    <row r="94" spans="2:27" ht="21" x14ac:dyDescent="0.5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</row>
    <row r="95" spans="2:27" ht="21" x14ac:dyDescent="0.5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</row>
    <row r="96" spans="2:27" ht="21" x14ac:dyDescent="0.5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</row>
    <row r="97" spans="2:27" ht="21" x14ac:dyDescent="0.5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</row>
    <row r="98" spans="2:27" ht="21" x14ac:dyDescent="0.5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</row>
    <row r="99" spans="2:27" ht="21" x14ac:dyDescent="0.5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</row>
    <row r="100" spans="2:27" ht="21" x14ac:dyDescent="0.5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spans="2:27" ht="21" x14ac:dyDescent="0.5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spans="2:27" ht="21" x14ac:dyDescent="0.5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spans="2:27" ht="21" x14ac:dyDescent="0.5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spans="2:27" ht="21" x14ac:dyDescent="0.5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spans="2:27" ht="21" x14ac:dyDescent="0.5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</row>
    <row r="106" spans="2:27" ht="21" x14ac:dyDescent="0.5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</row>
    <row r="107" spans="2:27" ht="21" x14ac:dyDescent="0.5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</row>
    <row r="108" spans="2:27" ht="21" x14ac:dyDescent="0.5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spans="2:27" ht="21" x14ac:dyDescent="0.5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</row>
    <row r="110" spans="2:27" ht="21" x14ac:dyDescent="0.5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</row>
    <row r="111" spans="2:27" ht="21" x14ac:dyDescent="0.5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</row>
    <row r="112" spans="2:27" ht="21" x14ac:dyDescent="0.5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</row>
    <row r="113" spans="2:27" ht="21" x14ac:dyDescent="0.5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</row>
    <row r="114" spans="2:27" ht="21" x14ac:dyDescent="0.5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</row>
    <row r="115" spans="2:27" ht="21" x14ac:dyDescent="0.5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</row>
    <row r="116" spans="2:27" ht="21" x14ac:dyDescent="0.5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</row>
    <row r="117" spans="2:27" ht="21" x14ac:dyDescent="0.5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spans="2:27" ht="21" x14ac:dyDescent="0.5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spans="2:27" ht="21" x14ac:dyDescent="0.5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</row>
    <row r="120" spans="2:27" ht="21" x14ac:dyDescent="0.5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</row>
    <row r="121" spans="2:27" ht="21" x14ac:dyDescent="0.5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</row>
    <row r="122" spans="2:27" ht="21" x14ac:dyDescent="0.5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</row>
    <row r="123" spans="2:27" ht="21" x14ac:dyDescent="0.5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</row>
    <row r="124" spans="2:27" ht="21" x14ac:dyDescent="0.5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</row>
    <row r="125" spans="2:27" ht="21" x14ac:dyDescent="0.5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</row>
    <row r="126" spans="2:27" ht="21" x14ac:dyDescent="0.5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</row>
    <row r="127" spans="2:27" ht="21" x14ac:dyDescent="0.5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</row>
    <row r="128" spans="2:27" ht="21" x14ac:dyDescent="0.5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</row>
    <row r="129" spans="2:27" ht="21" x14ac:dyDescent="0.5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</row>
    <row r="130" spans="2:27" ht="21" x14ac:dyDescent="0.5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</row>
    <row r="131" spans="2:27" ht="21" x14ac:dyDescent="0.5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</row>
    <row r="132" spans="2:27" ht="21" x14ac:dyDescent="0.5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</row>
    <row r="133" spans="2:27" ht="21" x14ac:dyDescent="0.5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spans="2:27" ht="21" x14ac:dyDescent="0.5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</row>
    <row r="135" spans="2:27" ht="21" x14ac:dyDescent="0.5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</row>
    <row r="136" spans="2:27" ht="21" x14ac:dyDescent="0.5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</row>
    <row r="137" spans="2:27" ht="21" x14ac:dyDescent="0.5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</row>
    <row r="138" spans="2:27" ht="21" x14ac:dyDescent="0.5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</row>
    <row r="139" spans="2:27" ht="21" x14ac:dyDescent="0.5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</row>
    <row r="140" spans="2:27" ht="21" x14ac:dyDescent="0.5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</row>
    <row r="141" spans="2:27" ht="21" x14ac:dyDescent="0.5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</row>
    <row r="142" spans="2:27" ht="21" x14ac:dyDescent="0.5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</row>
    <row r="143" spans="2:27" ht="21" x14ac:dyDescent="0.5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</row>
    <row r="144" spans="2:27" ht="21" x14ac:dyDescent="0.5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</row>
    <row r="145" spans="2:27" ht="21" x14ac:dyDescent="0.5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</row>
    <row r="146" spans="2:27" ht="21" x14ac:dyDescent="0.5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</row>
    <row r="147" spans="2:27" ht="21" x14ac:dyDescent="0.5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</row>
    <row r="148" spans="2:27" ht="21" x14ac:dyDescent="0.5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</row>
    <row r="149" spans="2:27" ht="21" x14ac:dyDescent="0.5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</row>
    <row r="150" spans="2:27" ht="21" x14ac:dyDescent="0.5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</row>
    <row r="151" spans="2:27" ht="21" x14ac:dyDescent="0.5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</row>
    <row r="152" spans="2:27" ht="21" x14ac:dyDescent="0.5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</row>
    <row r="153" spans="2:27" ht="21" x14ac:dyDescent="0.5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</row>
    <row r="154" spans="2:27" ht="21" x14ac:dyDescent="0.5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</row>
    <row r="155" spans="2:27" ht="21" x14ac:dyDescent="0.5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</row>
    <row r="156" spans="2:27" ht="21" x14ac:dyDescent="0.5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</row>
    <row r="157" spans="2:27" ht="21" x14ac:dyDescent="0.5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</row>
    <row r="158" spans="2:27" ht="21" x14ac:dyDescent="0.5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</row>
    <row r="159" spans="2:27" ht="21" x14ac:dyDescent="0.5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</row>
    <row r="160" spans="2:27" ht="21" x14ac:dyDescent="0.5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</row>
    <row r="161" spans="2:27" ht="21" x14ac:dyDescent="0.5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</row>
    <row r="162" spans="2:27" ht="21" x14ac:dyDescent="0.5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</row>
    <row r="163" spans="2:27" ht="21" x14ac:dyDescent="0.5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</row>
    <row r="164" spans="2:27" ht="21" x14ac:dyDescent="0.5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</row>
    <row r="165" spans="2:27" ht="21" x14ac:dyDescent="0.5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</row>
    <row r="166" spans="2:27" ht="21" x14ac:dyDescent="0.5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</row>
    <row r="167" spans="2:27" ht="21" x14ac:dyDescent="0.5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</row>
    <row r="168" spans="2:27" ht="21" x14ac:dyDescent="0.5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</row>
    <row r="169" spans="2:27" ht="21" x14ac:dyDescent="0.5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</row>
    <row r="170" spans="2:27" ht="21" x14ac:dyDescent="0.5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</row>
    <row r="171" spans="2:27" ht="21" x14ac:dyDescent="0.5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</row>
    <row r="172" spans="2:27" ht="21" x14ac:dyDescent="0.5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spans="2:27" ht="21" x14ac:dyDescent="0.5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spans="2:27" ht="21" x14ac:dyDescent="0.5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spans="2:27" ht="21" x14ac:dyDescent="0.5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</row>
    <row r="176" spans="2:27" ht="21" x14ac:dyDescent="0.5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</row>
    <row r="177" spans="2:27" ht="21" x14ac:dyDescent="0.5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spans="2:27" ht="21" x14ac:dyDescent="0.5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</row>
    <row r="179" spans="2:27" ht="21" x14ac:dyDescent="0.5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</row>
    <row r="180" spans="2:27" ht="21" x14ac:dyDescent="0.5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</row>
    <row r="181" spans="2:27" ht="21" x14ac:dyDescent="0.5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</row>
    <row r="182" spans="2:27" ht="21" x14ac:dyDescent="0.5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</row>
    <row r="183" spans="2:27" ht="21" x14ac:dyDescent="0.5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</row>
    <row r="184" spans="2:27" ht="21" x14ac:dyDescent="0.5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</row>
    <row r="185" spans="2:27" ht="21" x14ac:dyDescent="0.5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</row>
    <row r="186" spans="2:27" ht="21" x14ac:dyDescent="0.5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</row>
    <row r="187" spans="2:27" ht="21" x14ac:dyDescent="0.5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</row>
    <row r="188" spans="2:27" ht="21" x14ac:dyDescent="0.5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</row>
    <row r="189" spans="2:27" ht="21" x14ac:dyDescent="0.5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</row>
    <row r="190" spans="2:27" ht="21" x14ac:dyDescent="0.5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</row>
    <row r="191" spans="2:27" ht="21" x14ac:dyDescent="0.5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</row>
    <row r="192" spans="2:27" ht="21" x14ac:dyDescent="0.5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</row>
    <row r="193" spans="2:27" ht="21" x14ac:dyDescent="0.5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</row>
    <row r="194" spans="2:27" ht="21" x14ac:dyDescent="0.5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</row>
    <row r="195" spans="2:27" ht="21" x14ac:dyDescent="0.5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</row>
    <row r="196" spans="2:27" ht="21" x14ac:dyDescent="0.5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</row>
    <row r="197" spans="2:27" ht="21" x14ac:dyDescent="0.5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</row>
    <row r="198" spans="2:27" ht="21" x14ac:dyDescent="0.5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</row>
    <row r="199" spans="2:27" ht="21" x14ac:dyDescent="0.5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</row>
    <row r="200" spans="2:27" ht="21" x14ac:dyDescent="0.5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</row>
    <row r="201" spans="2:27" ht="21" x14ac:dyDescent="0.5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</row>
    <row r="202" spans="2:27" ht="21" x14ac:dyDescent="0.5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</row>
    <row r="203" spans="2:27" ht="21" x14ac:dyDescent="0.5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</row>
    <row r="204" spans="2:27" ht="21" x14ac:dyDescent="0.5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</row>
    <row r="205" spans="2:27" ht="21" x14ac:dyDescent="0.5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</row>
    <row r="206" spans="2:27" ht="21" x14ac:dyDescent="0.5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</row>
    <row r="207" spans="2:27" ht="21" x14ac:dyDescent="0.5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</row>
    <row r="208" spans="2:27" ht="21" x14ac:dyDescent="0.5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</row>
    <row r="209" spans="2:27" ht="21" x14ac:dyDescent="0.5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</row>
    <row r="210" spans="2:27" ht="21" x14ac:dyDescent="0.5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</row>
    <row r="211" spans="2:27" ht="21" x14ac:dyDescent="0.5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</row>
    <row r="212" spans="2:27" ht="21" x14ac:dyDescent="0.5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</row>
    <row r="213" spans="2:27" ht="21" x14ac:dyDescent="0.5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</row>
    <row r="214" spans="2:27" ht="21" x14ac:dyDescent="0.5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</row>
    <row r="215" spans="2:27" ht="21" x14ac:dyDescent="0.5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</row>
    <row r="216" spans="2:27" ht="21" x14ac:dyDescent="0.5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</row>
    <row r="217" spans="2:27" ht="21" x14ac:dyDescent="0.5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</row>
    <row r="218" spans="2:27" ht="21" x14ac:dyDescent="0.5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</row>
    <row r="219" spans="2:27" ht="21" x14ac:dyDescent="0.5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</row>
    <row r="220" spans="2:27" ht="21" x14ac:dyDescent="0.5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</row>
    <row r="221" spans="2:27" ht="21" x14ac:dyDescent="0.5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</row>
    <row r="222" spans="2:27" ht="21" x14ac:dyDescent="0.5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</row>
    <row r="223" spans="2:27" ht="21" x14ac:dyDescent="0.5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</row>
    <row r="224" spans="2:27" ht="21" x14ac:dyDescent="0.5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</row>
    <row r="225" spans="2:27" ht="21" x14ac:dyDescent="0.5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</row>
    <row r="226" spans="2:27" ht="21" x14ac:dyDescent="0.5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</row>
    <row r="227" spans="2:27" ht="21" x14ac:dyDescent="0.5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</row>
    <row r="228" spans="2:27" ht="21" x14ac:dyDescent="0.5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spans="2:27" ht="21" x14ac:dyDescent="0.5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</row>
    <row r="230" spans="2:27" ht="21" x14ac:dyDescent="0.5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</row>
    <row r="231" spans="2:27" ht="21" x14ac:dyDescent="0.5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</row>
    <row r="232" spans="2:27" ht="21" x14ac:dyDescent="0.5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</row>
    <row r="233" spans="2:27" ht="21" x14ac:dyDescent="0.5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</row>
    <row r="234" spans="2:27" ht="21" x14ac:dyDescent="0.5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</row>
    <row r="235" spans="2:27" ht="21" x14ac:dyDescent="0.5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</row>
    <row r="236" spans="2:27" ht="21" x14ac:dyDescent="0.5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</row>
    <row r="237" spans="2:27" ht="21" x14ac:dyDescent="0.5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</row>
    <row r="238" spans="2:27" ht="21" x14ac:dyDescent="0.5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</row>
    <row r="239" spans="2:27" ht="21" x14ac:dyDescent="0.5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</row>
    <row r="240" spans="2:27" ht="21" x14ac:dyDescent="0.5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</row>
    <row r="241" spans="2:27" ht="21" x14ac:dyDescent="0.5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</row>
    <row r="242" spans="2:27" ht="21" x14ac:dyDescent="0.5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</row>
    <row r="243" spans="2:27" ht="21" x14ac:dyDescent="0.5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</row>
    <row r="244" spans="2:27" ht="21" x14ac:dyDescent="0.5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</row>
    <row r="245" spans="2:27" ht="21" x14ac:dyDescent="0.5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</row>
    <row r="246" spans="2:27" ht="21" x14ac:dyDescent="0.5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</row>
    <row r="247" spans="2:27" ht="21" x14ac:dyDescent="0.5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</row>
    <row r="248" spans="2:27" ht="21" x14ac:dyDescent="0.5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</row>
    <row r="249" spans="2:27" ht="21" x14ac:dyDescent="0.5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</row>
    <row r="250" spans="2:27" ht="21" x14ac:dyDescent="0.5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</row>
    <row r="251" spans="2:27" ht="21" x14ac:dyDescent="0.5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</row>
    <row r="252" spans="2:27" ht="21" x14ac:dyDescent="0.5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</row>
    <row r="253" spans="2:27" ht="21" x14ac:dyDescent="0.5"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</row>
    <row r="254" spans="2:27" ht="21" x14ac:dyDescent="0.5"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spans="2:27" ht="21" x14ac:dyDescent="0.5"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</row>
    <row r="256" spans="2:27" ht="21" x14ac:dyDescent="0.5"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</row>
    <row r="257" spans="2:27" ht="21" x14ac:dyDescent="0.5"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</row>
    <row r="258" spans="2:27" ht="21" x14ac:dyDescent="0.5"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</row>
    <row r="259" spans="2:27" ht="21" x14ac:dyDescent="0.5"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</row>
    <row r="260" spans="2:27" ht="21" x14ac:dyDescent="0.5"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</row>
    <row r="261" spans="2:27" ht="21" x14ac:dyDescent="0.5"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</row>
    <row r="262" spans="2:27" ht="21" x14ac:dyDescent="0.5"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</row>
    <row r="263" spans="2:27" ht="21" x14ac:dyDescent="0.5"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</row>
    <row r="264" spans="2:27" ht="21" x14ac:dyDescent="0.5"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</row>
    <row r="265" spans="2:27" ht="21" x14ac:dyDescent="0.5"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</row>
    <row r="266" spans="2:27" ht="21" x14ac:dyDescent="0.5"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</row>
    <row r="267" spans="2:27" ht="21" x14ac:dyDescent="0.5"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</row>
    <row r="268" spans="2:27" ht="21" x14ac:dyDescent="0.5"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</row>
    <row r="269" spans="2:27" ht="21" x14ac:dyDescent="0.5"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</row>
    <row r="270" spans="2:27" ht="21" x14ac:dyDescent="0.5"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</row>
    <row r="271" spans="2:27" ht="21" x14ac:dyDescent="0.5"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</row>
    <row r="272" spans="2:27" ht="21" x14ac:dyDescent="0.5"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</row>
    <row r="273" spans="2:27" ht="21" x14ac:dyDescent="0.5"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</row>
    <row r="274" spans="2:27" ht="21" x14ac:dyDescent="0.5"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</row>
    <row r="275" spans="2:27" ht="21" x14ac:dyDescent="0.5"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spans="2:27" ht="21" x14ac:dyDescent="0.5"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</row>
    <row r="277" spans="2:27" ht="21" x14ac:dyDescent="0.5"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</row>
    <row r="278" spans="2:27" ht="21" x14ac:dyDescent="0.5"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</row>
    <row r="279" spans="2:27" ht="21" x14ac:dyDescent="0.5"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</row>
    <row r="280" spans="2:27" ht="21" x14ac:dyDescent="0.5"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</row>
    <row r="281" spans="2:27" ht="21" x14ac:dyDescent="0.5"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</row>
    <row r="282" spans="2:27" ht="21" x14ac:dyDescent="0.5"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</row>
    <row r="283" spans="2:27" ht="21" x14ac:dyDescent="0.5"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</row>
    <row r="284" spans="2:27" ht="21" x14ac:dyDescent="0.5"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</row>
    <row r="285" spans="2:27" ht="21" x14ac:dyDescent="0.5"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</row>
    <row r="286" spans="2:27" ht="21" x14ac:dyDescent="0.5"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</row>
    <row r="287" spans="2:27" ht="21" x14ac:dyDescent="0.5"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</row>
    <row r="288" spans="2:27" ht="21" x14ac:dyDescent="0.5"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</row>
    <row r="289" spans="2:27" ht="21" x14ac:dyDescent="0.5"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</row>
    <row r="290" spans="2:27" ht="21" x14ac:dyDescent="0.5"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</row>
  </sheetData>
  <mergeCells count="117">
    <mergeCell ref="A33:A34"/>
    <mergeCell ref="G23:G24"/>
    <mergeCell ref="B23:B24"/>
    <mergeCell ref="F23:F24"/>
    <mergeCell ref="C23:C24"/>
    <mergeCell ref="B21:B22"/>
    <mergeCell ref="A23:A24"/>
    <mergeCell ref="B33:B34"/>
    <mergeCell ref="D33:D34"/>
    <mergeCell ref="E33:E34"/>
    <mergeCell ref="D23:D24"/>
    <mergeCell ref="E23:E24"/>
    <mergeCell ref="A29:A30"/>
    <mergeCell ref="B29:B30"/>
    <mergeCell ref="C29:C30"/>
    <mergeCell ref="D29:D30"/>
    <mergeCell ref="B31:B32"/>
    <mergeCell ref="C31:C32"/>
    <mergeCell ref="D31:D32"/>
    <mergeCell ref="E31:E32"/>
    <mergeCell ref="F31:F32"/>
    <mergeCell ref="G31:G32"/>
    <mergeCell ref="A25:A26"/>
    <mergeCell ref="M11:Q11"/>
    <mergeCell ref="F15:F16"/>
    <mergeCell ref="G15:G16"/>
    <mergeCell ref="V15:V16"/>
    <mergeCell ref="P14:U14"/>
    <mergeCell ref="W15:W16"/>
    <mergeCell ref="M14:O14"/>
    <mergeCell ref="I14:L14"/>
    <mergeCell ref="C5:I5"/>
    <mergeCell ref="C6:I6"/>
    <mergeCell ref="C7:I7"/>
    <mergeCell ref="C8:I8"/>
    <mergeCell ref="C9:I9"/>
    <mergeCell ref="V14:W14"/>
    <mergeCell ref="C15:C16"/>
    <mergeCell ref="D15:D16"/>
    <mergeCell ref="R15:R16"/>
    <mergeCell ref="J41:K41"/>
    <mergeCell ref="L41:N41"/>
    <mergeCell ref="Q41:T41"/>
    <mergeCell ref="B19:B20"/>
    <mergeCell ref="J40:K40"/>
    <mergeCell ref="L40:N40"/>
    <mergeCell ref="F21:F22"/>
    <mergeCell ref="G21:G22"/>
    <mergeCell ref="A14:G14"/>
    <mergeCell ref="H14:H16"/>
    <mergeCell ref="I15:I16"/>
    <mergeCell ref="E15:E16"/>
    <mergeCell ref="P40:T40"/>
    <mergeCell ref="G17:G18"/>
    <mergeCell ref="C21:C22"/>
    <mergeCell ref="D21:D22"/>
    <mergeCell ref="A19:A20"/>
    <mergeCell ref="C19:C20"/>
    <mergeCell ref="A15:A16"/>
    <mergeCell ref="B15:B16"/>
    <mergeCell ref="A21:A22"/>
    <mergeCell ref="A31:A32"/>
    <mergeCell ref="G33:G34"/>
    <mergeCell ref="C33:C34"/>
    <mergeCell ref="J44:K44"/>
    <mergeCell ref="L44:N44"/>
    <mergeCell ref="B45:C45"/>
    <mergeCell ref="F45:H45"/>
    <mergeCell ref="B42:C42"/>
    <mergeCell ref="F42:H42"/>
    <mergeCell ref="J42:K42"/>
    <mergeCell ref="L42:N42"/>
    <mergeCell ref="Q42:T42"/>
    <mergeCell ref="B43:C43"/>
    <mergeCell ref="F43:H43"/>
    <mergeCell ref="J43:K43"/>
    <mergeCell ref="L43:N43"/>
    <mergeCell ref="Q43:T43"/>
    <mergeCell ref="B46:D46"/>
    <mergeCell ref="B44:C44"/>
    <mergeCell ref="B37:F37"/>
    <mergeCell ref="C38:F38"/>
    <mergeCell ref="F44:H44"/>
    <mergeCell ref="F17:F18"/>
    <mergeCell ref="B40:C40"/>
    <mergeCell ref="D40:H40"/>
    <mergeCell ref="F33:F34"/>
    <mergeCell ref="E21:E22"/>
    <mergeCell ref="B41:C41"/>
    <mergeCell ref="F41:H41"/>
    <mergeCell ref="E29:E30"/>
    <mergeCell ref="F29:F30"/>
    <mergeCell ref="G29:G30"/>
    <mergeCell ref="G25:G26"/>
    <mergeCell ref="B25:B26"/>
    <mergeCell ref="C25:C26"/>
    <mergeCell ref="D25:D26"/>
    <mergeCell ref="E25:E26"/>
    <mergeCell ref="F25:F26"/>
    <mergeCell ref="B3:C3"/>
    <mergeCell ref="G27:G28"/>
    <mergeCell ref="A27:A28"/>
    <mergeCell ref="B27:B28"/>
    <mergeCell ref="C27:C28"/>
    <mergeCell ref="D27:D28"/>
    <mergeCell ref="E27:E28"/>
    <mergeCell ref="F27:F28"/>
    <mergeCell ref="D19:D20"/>
    <mergeCell ref="E19:E20"/>
    <mergeCell ref="F19:F20"/>
    <mergeCell ref="G19:G20"/>
    <mergeCell ref="A17:A18"/>
    <mergeCell ref="B17:B18"/>
    <mergeCell ref="C17:C18"/>
    <mergeCell ref="D17:D18"/>
    <mergeCell ref="E17:E18"/>
    <mergeCell ref="E11:L11"/>
  </mergeCells>
  <pageMargins left="0.25" right="0.25" top="0.75" bottom="0.75" header="0.3" footer="0.3"/>
  <pageSetup paperSize="9" scale="28" fitToWidth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9"/>
  <sheetViews>
    <sheetView topLeftCell="V7" zoomScale="75" zoomScaleNormal="75" workbookViewId="0">
      <selection activeCell="Z11" sqref="Z11"/>
    </sheetView>
  </sheetViews>
  <sheetFormatPr baseColWidth="10" defaultColWidth="11.453125" defaultRowHeight="17.5" x14ac:dyDescent="0.35"/>
  <cols>
    <col min="1" max="1" width="6" style="36" customWidth="1"/>
    <col min="2" max="2" width="85.453125" style="36" customWidth="1"/>
    <col min="3" max="3" width="22" style="167" customWidth="1"/>
    <col min="4" max="4" width="26.81640625" style="36" customWidth="1"/>
    <col min="5" max="5" width="9.1796875" style="36" customWidth="1"/>
    <col min="6" max="6" width="9.6328125" style="36" customWidth="1"/>
    <col min="7" max="7" width="11.453125" style="36"/>
    <col min="8" max="8" width="18.36328125" style="36" customWidth="1"/>
    <col min="9" max="9" width="32.36328125" style="36" customWidth="1"/>
    <col min="10" max="10" width="27.6328125" style="36" customWidth="1"/>
    <col min="11" max="11" width="29.1796875" style="36" bestFit="1" customWidth="1"/>
    <col min="12" max="12" width="34.453125" style="36" bestFit="1" customWidth="1"/>
    <col min="13" max="14" width="34" style="36" bestFit="1" customWidth="1"/>
    <col min="15" max="15" width="32.1796875" style="36" bestFit="1" customWidth="1"/>
    <col min="16" max="16" width="30" style="36" bestFit="1" customWidth="1"/>
    <col min="17" max="17" width="35" style="36" bestFit="1" customWidth="1"/>
    <col min="18" max="18" width="31" style="36" bestFit="1" customWidth="1"/>
    <col min="19" max="19" width="25.36328125" style="36" bestFit="1" customWidth="1"/>
    <col min="20" max="20" width="24.36328125" style="36" bestFit="1" customWidth="1"/>
    <col min="21" max="21" width="25.6328125" style="36" bestFit="1" customWidth="1"/>
    <col min="22" max="22" width="30.453125" style="36" bestFit="1" customWidth="1"/>
    <col min="23" max="23" width="18.453125" style="36" customWidth="1"/>
    <col min="24" max="24" width="31" style="36" bestFit="1" customWidth="1"/>
    <col min="25" max="25" width="32.453125" style="36" bestFit="1" customWidth="1"/>
    <col min="26" max="27" width="29.1796875" style="36" bestFit="1" customWidth="1"/>
    <col min="28" max="28" width="14.81640625" style="36" customWidth="1"/>
    <col min="29" max="29" width="15.453125" style="36" customWidth="1"/>
    <col min="30" max="16384" width="11.453125" style="36"/>
  </cols>
  <sheetData>
    <row r="2" spans="1:29" ht="43.5" customHeight="1" x14ac:dyDescent="0.3">
      <c r="B2" s="174">
        <v>3</v>
      </c>
    </row>
    <row r="3" spans="1:29" ht="41.25" customHeight="1" x14ac:dyDescent="0.45">
      <c r="A3" s="11"/>
      <c r="B3" s="156" t="s">
        <v>117</v>
      </c>
      <c r="C3" s="165"/>
      <c r="D3" s="157"/>
      <c r="E3" s="157"/>
      <c r="F3" s="158"/>
      <c r="G3" s="158"/>
      <c r="H3" s="11"/>
      <c r="I3" s="13"/>
      <c r="P3" s="12"/>
      <c r="Q3" s="12"/>
      <c r="R3" s="12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21.75" customHeight="1" x14ac:dyDescent="0.3">
      <c r="A4" s="19"/>
      <c r="B4" s="19"/>
      <c r="C4" s="166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37"/>
      <c r="Y4" s="19"/>
      <c r="Z4" s="19"/>
      <c r="AA4" s="19"/>
      <c r="AB4" s="19"/>
      <c r="AC4" s="19"/>
    </row>
    <row r="5" spans="1:29" ht="23" x14ac:dyDescent="0.5">
      <c r="A5" s="16"/>
      <c r="B5" s="175" t="s">
        <v>25</v>
      </c>
      <c r="C5" s="387" t="s">
        <v>123</v>
      </c>
      <c r="D5" s="388"/>
      <c r="E5" s="388"/>
      <c r="F5" s="388"/>
      <c r="G5" s="388"/>
      <c r="H5" s="388"/>
      <c r="I5" s="389"/>
      <c r="J5" s="17"/>
      <c r="K5" s="16"/>
      <c r="L5" s="16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6"/>
      <c r="AC5" s="16"/>
    </row>
    <row r="6" spans="1:29" ht="18.75" customHeight="1" x14ac:dyDescent="0.5">
      <c r="A6" s="16"/>
      <c r="B6" s="175" t="s">
        <v>26</v>
      </c>
      <c r="C6" s="390">
        <v>2023</v>
      </c>
      <c r="D6" s="391"/>
      <c r="E6" s="391"/>
      <c r="F6" s="391"/>
      <c r="G6" s="391"/>
      <c r="H6" s="391"/>
      <c r="I6" s="392"/>
      <c r="J6" s="17"/>
      <c r="K6" s="16"/>
      <c r="L6" s="16"/>
      <c r="M6" s="1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6"/>
      <c r="AC6" s="16"/>
    </row>
    <row r="7" spans="1:29" ht="23.25" customHeight="1" x14ac:dyDescent="0.5">
      <c r="A7" s="16"/>
      <c r="B7" s="175" t="s">
        <v>27</v>
      </c>
      <c r="C7" s="393" t="s">
        <v>124</v>
      </c>
      <c r="D7" s="394"/>
      <c r="E7" s="394"/>
      <c r="F7" s="394"/>
      <c r="G7" s="394"/>
      <c r="H7" s="394"/>
      <c r="I7" s="395"/>
      <c r="J7" s="17"/>
      <c r="K7" s="16"/>
      <c r="L7" s="16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6"/>
      <c r="AB7" s="16"/>
      <c r="AC7" s="16"/>
    </row>
    <row r="8" spans="1:29" ht="19.5" customHeight="1" x14ac:dyDescent="0.5">
      <c r="A8" s="16"/>
      <c r="B8" s="175" t="s">
        <v>28</v>
      </c>
      <c r="C8" s="393"/>
      <c r="D8" s="394"/>
      <c r="E8" s="394"/>
      <c r="F8" s="394"/>
      <c r="G8" s="394"/>
      <c r="H8" s="394"/>
      <c r="I8" s="395"/>
      <c r="J8" s="17"/>
      <c r="K8" s="16"/>
      <c r="L8" s="16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6"/>
      <c r="AB8" s="16"/>
      <c r="AC8" s="16"/>
    </row>
    <row r="9" spans="1:29" ht="23.5" x14ac:dyDescent="0.5">
      <c r="A9" s="16"/>
      <c r="B9" s="175" t="s">
        <v>29</v>
      </c>
      <c r="C9" s="390" t="s">
        <v>125</v>
      </c>
      <c r="D9" s="391"/>
      <c r="E9" s="391"/>
      <c r="F9" s="391"/>
      <c r="G9" s="391"/>
      <c r="H9" s="391"/>
      <c r="I9" s="392"/>
      <c r="J9" s="17"/>
      <c r="K9" s="382"/>
      <c r="L9" s="382"/>
      <c r="M9" s="382"/>
      <c r="N9" s="382"/>
      <c r="O9" s="382"/>
      <c r="P9" s="382"/>
      <c r="Q9" s="17"/>
      <c r="R9" s="17"/>
      <c r="S9" s="17"/>
      <c r="T9" s="17"/>
      <c r="U9" s="17"/>
      <c r="V9" s="17"/>
      <c r="W9" s="17"/>
      <c r="X9" s="17"/>
      <c r="Y9" s="17"/>
      <c r="Z9" s="17"/>
      <c r="AA9" s="16"/>
      <c r="AB9" s="16"/>
      <c r="AC9" s="16"/>
    </row>
    <row r="10" spans="1:29" ht="17.399999999999999" x14ac:dyDescent="0.3">
      <c r="A10" s="16"/>
      <c r="B10" s="20"/>
      <c r="C10" s="164"/>
      <c r="D10" s="18"/>
      <c r="E10" s="18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41.5" customHeight="1" x14ac:dyDescent="0.3">
      <c r="A11" s="16"/>
      <c r="B11" s="356" t="s">
        <v>118</v>
      </c>
      <c r="C11" s="356"/>
      <c r="D11" s="356"/>
      <c r="E11" s="356"/>
      <c r="F11" s="356"/>
      <c r="G11" s="356"/>
      <c r="H11" s="179"/>
      <c r="I11" s="19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ht="18" thickBot="1" x14ac:dyDescent="0.35">
      <c r="A12" s="16"/>
      <c r="B12" s="20"/>
      <c r="C12" s="164"/>
      <c r="D12" s="18"/>
      <c r="E12" s="18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49.5" customHeight="1" thickBot="1" x14ac:dyDescent="0.4">
      <c r="A13" s="372" t="s">
        <v>1</v>
      </c>
      <c r="B13" s="375"/>
      <c r="C13" s="375"/>
      <c r="D13" s="375"/>
      <c r="E13" s="375"/>
      <c r="F13" s="375"/>
      <c r="G13" s="376"/>
      <c r="H13" s="357" t="s">
        <v>20</v>
      </c>
      <c r="I13" s="377" t="s">
        <v>12</v>
      </c>
      <c r="J13" s="378"/>
      <c r="K13" s="378"/>
      <c r="L13" s="378"/>
      <c r="M13" s="379"/>
      <c r="N13" s="372" t="s">
        <v>83</v>
      </c>
      <c r="O13" s="373"/>
      <c r="P13" s="373"/>
      <c r="Q13" s="373"/>
      <c r="R13" s="373"/>
      <c r="S13" s="373"/>
      <c r="T13" s="374"/>
      <c r="U13" s="372" t="s">
        <v>0</v>
      </c>
      <c r="V13" s="375"/>
      <c r="W13" s="375"/>
      <c r="X13" s="375"/>
      <c r="Y13" s="375"/>
      <c r="Z13" s="375"/>
      <c r="AA13" s="376"/>
      <c r="AB13" s="364" t="s">
        <v>75</v>
      </c>
      <c r="AC13" s="365"/>
    </row>
    <row r="14" spans="1:29" ht="31" x14ac:dyDescent="0.35">
      <c r="A14" s="402" t="s">
        <v>15</v>
      </c>
      <c r="B14" s="360" t="s">
        <v>16</v>
      </c>
      <c r="C14" s="362" t="s">
        <v>63</v>
      </c>
      <c r="D14" s="360" t="s">
        <v>6</v>
      </c>
      <c r="E14" s="360" t="s">
        <v>53</v>
      </c>
      <c r="F14" s="360" t="s">
        <v>11</v>
      </c>
      <c r="G14" s="385" t="s">
        <v>7</v>
      </c>
      <c r="H14" s="358"/>
      <c r="I14" s="380" t="s">
        <v>80</v>
      </c>
      <c r="J14" s="139" t="s">
        <v>81</v>
      </c>
      <c r="K14" s="139" t="s">
        <v>100</v>
      </c>
      <c r="L14" s="139" t="s">
        <v>82</v>
      </c>
      <c r="M14" s="140" t="s">
        <v>114</v>
      </c>
      <c r="N14" s="141" t="s">
        <v>85</v>
      </c>
      <c r="O14" s="139" t="s">
        <v>86</v>
      </c>
      <c r="P14" s="139" t="s">
        <v>84</v>
      </c>
      <c r="Q14" s="139" t="s">
        <v>87</v>
      </c>
      <c r="R14" s="139" t="s">
        <v>88</v>
      </c>
      <c r="S14" s="139" t="s">
        <v>89</v>
      </c>
      <c r="T14" s="140" t="s">
        <v>90</v>
      </c>
      <c r="U14" s="138" t="s">
        <v>98</v>
      </c>
      <c r="V14" s="142" t="s">
        <v>91</v>
      </c>
      <c r="W14" s="366" t="s">
        <v>60</v>
      </c>
      <c r="X14" s="139" t="s">
        <v>70</v>
      </c>
      <c r="Y14" s="140" t="s">
        <v>3</v>
      </c>
      <c r="Z14" s="143" t="s">
        <v>76</v>
      </c>
      <c r="AA14" s="140" t="s">
        <v>96</v>
      </c>
      <c r="AB14" s="368" t="s">
        <v>13</v>
      </c>
      <c r="AC14" s="370" t="s">
        <v>64</v>
      </c>
    </row>
    <row r="15" spans="1:29" ht="18" customHeight="1" thickBot="1" x14ac:dyDescent="0.4">
      <c r="A15" s="403"/>
      <c r="B15" s="361"/>
      <c r="C15" s="363"/>
      <c r="D15" s="361"/>
      <c r="E15" s="361"/>
      <c r="F15" s="361"/>
      <c r="G15" s="386"/>
      <c r="H15" s="359"/>
      <c r="I15" s="381"/>
      <c r="J15" s="144" t="s">
        <v>65</v>
      </c>
      <c r="K15" s="145" t="s">
        <v>101</v>
      </c>
      <c r="L15" s="144" t="s">
        <v>67</v>
      </c>
      <c r="M15" s="146" t="s">
        <v>65</v>
      </c>
      <c r="N15" s="147" t="s">
        <v>102</v>
      </c>
      <c r="O15" s="148" t="s">
        <v>66</v>
      </c>
      <c r="P15" s="149" t="s">
        <v>67</v>
      </c>
      <c r="Q15" s="148" t="s">
        <v>69</v>
      </c>
      <c r="R15" s="148" t="s">
        <v>67</v>
      </c>
      <c r="S15" s="149" t="s">
        <v>65</v>
      </c>
      <c r="T15" s="150" t="s">
        <v>67</v>
      </c>
      <c r="U15" s="151" t="s">
        <v>71</v>
      </c>
      <c r="V15" s="152" t="s">
        <v>65</v>
      </c>
      <c r="W15" s="367"/>
      <c r="X15" s="153" t="s">
        <v>71</v>
      </c>
      <c r="Y15" s="154" t="s">
        <v>95</v>
      </c>
      <c r="Z15" s="153" t="s">
        <v>68</v>
      </c>
      <c r="AA15" s="155" t="s">
        <v>94</v>
      </c>
      <c r="AB15" s="369"/>
      <c r="AC15" s="371"/>
    </row>
    <row r="16" spans="1:29" s="37" customFormat="1" ht="26" customHeight="1" x14ac:dyDescent="0.4">
      <c r="A16" s="396">
        <v>1</v>
      </c>
      <c r="B16" s="398" t="s">
        <v>122</v>
      </c>
      <c r="C16" s="400">
        <v>900000000</v>
      </c>
      <c r="D16" s="383">
        <v>0</v>
      </c>
      <c r="E16" s="383" t="s">
        <v>121</v>
      </c>
      <c r="F16" s="383">
        <v>1</v>
      </c>
      <c r="G16" s="383" t="s">
        <v>115</v>
      </c>
      <c r="H16" s="169" t="s">
        <v>18</v>
      </c>
      <c r="I16" s="170">
        <v>44937</v>
      </c>
      <c r="J16" s="170">
        <f>I16+14</f>
        <v>44951</v>
      </c>
      <c r="K16" s="170">
        <f>J16+30</f>
        <v>44981</v>
      </c>
      <c r="L16" s="170">
        <f>K16+17</f>
        <v>44998</v>
      </c>
      <c r="M16" s="170">
        <f>L16+14</f>
        <v>45012</v>
      </c>
      <c r="N16" s="170">
        <f>M16+7</f>
        <v>45019</v>
      </c>
      <c r="O16" s="170">
        <f>N16+49</f>
        <v>45068</v>
      </c>
      <c r="P16" s="170">
        <f>O16+15</f>
        <v>45083</v>
      </c>
      <c r="Q16" s="170">
        <f>P16+14</f>
        <v>45097</v>
      </c>
      <c r="R16" s="170">
        <f>Q16+15</f>
        <v>45112</v>
      </c>
      <c r="S16" s="170">
        <f>R16+12</f>
        <v>45124</v>
      </c>
      <c r="T16" s="170">
        <f>S16+15</f>
        <v>45139</v>
      </c>
      <c r="U16" s="170">
        <f>T16+7</f>
        <v>45146</v>
      </c>
      <c r="V16" s="170">
        <f>U16+14</f>
        <v>45160</v>
      </c>
      <c r="W16" s="170"/>
      <c r="X16" s="170">
        <f>V16+7</f>
        <v>45167</v>
      </c>
      <c r="Y16" s="170">
        <f>X16+10</f>
        <v>45177</v>
      </c>
      <c r="Z16" s="170">
        <f>Y16+3</f>
        <v>45180</v>
      </c>
      <c r="AA16" s="170">
        <f>Z16+3</f>
        <v>45183</v>
      </c>
      <c r="AB16" s="170"/>
      <c r="AC16" s="170"/>
    </row>
    <row r="17" spans="1:29" s="37" customFormat="1" ht="36" customHeight="1" thickBot="1" x14ac:dyDescent="0.4">
      <c r="A17" s="397"/>
      <c r="B17" s="399"/>
      <c r="C17" s="401"/>
      <c r="D17" s="384"/>
      <c r="E17" s="384"/>
      <c r="F17" s="384"/>
      <c r="G17" s="384"/>
      <c r="H17" s="171" t="s">
        <v>19</v>
      </c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29" customFormat="1" ht="21" thickBot="1" x14ac:dyDescent="0.4">
      <c r="A18" s="119"/>
      <c r="B18" s="122"/>
      <c r="C18" s="168">
        <f>SUM(C16:C17)</f>
        <v>900000000</v>
      </c>
      <c r="D18" s="123"/>
      <c r="E18" s="124"/>
      <c r="F18" s="125"/>
      <c r="G18" s="126"/>
      <c r="H18" s="126"/>
      <c r="I18" s="127"/>
      <c r="J18" s="128"/>
      <c r="K18" s="129"/>
      <c r="L18" s="130"/>
      <c r="M18" s="131"/>
      <c r="N18" s="131"/>
      <c r="O18" s="131"/>
      <c r="P18" s="129"/>
      <c r="Q18" s="129"/>
      <c r="R18" s="132"/>
      <c r="S18" s="133"/>
      <c r="T18" s="134"/>
      <c r="U18" s="177"/>
      <c r="V18" s="177"/>
      <c r="W18" s="177"/>
      <c r="X18" s="177"/>
      <c r="Y18" s="177"/>
      <c r="Z18" s="177"/>
      <c r="AA18" s="177"/>
      <c r="AB18" s="177"/>
      <c r="AC18" s="177"/>
    </row>
    <row r="19" spans="1:29" ht="18" thickBot="1" x14ac:dyDescent="0.35"/>
    <row r="20" spans="1:29" ht="18.5" thickBot="1" x14ac:dyDescent="0.4">
      <c r="B20" s="288" t="s">
        <v>30</v>
      </c>
      <c r="C20" s="289"/>
      <c r="D20" s="289"/>
      <c r="E20" s="289"/>
      <c r="F20" s="290"/>
    </row>
    <row r="21" spans="1:29" ht="18.5" thickBot="1" x14ac:dyDescent="0.4">
      <c r="B21" s="83" t="s">
        <v>72</v>
      </c>
      <c r="C21" s="291" t="s">
        <v>127</v>
      </c>
      <c r="D21" s="292"/>
      <c r="E21" s="293"/>
      <c r="F21" s="294"/>
    </row>
    <row r="22" spans="1:29" ht="28.75" thickBot="1" x14ac:dyDescent="0.5">
      <c r="B22" s="54"/>
      <c r="C22" s="55"/>
      <c r="D22" s="55"/>
      <c r="E22" s="55"/>
      <c r="F22" s="55"/>
      <c r="G22" s="45"/>
      <c r="H22" s="45"/>
      <c r="I22" s="45"/>
      <c r="J22" s="45"/>
      <c r="K22" s="45"/>
    </row>
    <row r="23" spans="1:29" ht="20.5" thickBot="1" x14ac:dyDescent="0.45">
      <c r="B23" s="287" t="s">
        <v>31</v>
      </c>
      <c r="C23" s="287"/>
      <c r="D23" s="298" t="s">
        <v>38</v>
      </c>
      <c r="E23" s="299"/>
      <c r="F23" s="299"/>
      <c r="G23" s="299"/>
      <c r="H23" s="300"/>
      <c r="I23" s="84"/>
      <c r="J23" s="319" t="s">
        <v>47</v>
      </c>
      <c r="K23" s="320"/>
    </row>
    <row r="24" spans="1:29" ht="20.5" thickBot="1" x14ac:dyDescent="0.45">
      <c r="B24" s="287" t="s">
        <v>32</v>
      </c>
      <c r="C24" s="287"/>
      <c r="D24" s="87" t="s">
        <v>39</v>
      </c>
      <c r="E24" s="88"/>
      <c r="F24" s="301" t="s">
        <v>40</v>
      </c>
      <c r="G24" s="302"/>
      <c r="H24" s="303"/>
      <c r="I24" s="84"/>
      <c r="J24" s="317">
        <v>1</v>
      </c>
      <c r="K24" s="318"/>
    </row>
    <row r="25" spans="1:29" ht="20.5" thickBot="1" x14ac:dyDescent="0.45">
      <c r="B25" s="287" t="s">
        <v>33</v>
      </c>
      <c r="C25" s="287"/>
      <c r="D25" s="90" t="s">
        <v>41</v>
      </c>
      <c r="E25" s="91"/>
      <c r="F25" s="295" t="s">
        <v>42</v>
      </c>
      <c r="G25" s="296"/>
      <c r="H25" s="297"/>
      <c r="I25" s="84"/>
      <c r="J25" s="312">
        <v>2</v>
      </c>
      <c r="K25" s="313"/>
    </row>
    <row r="26" spans="1:29" ht="20.5" thickBot="1" x14ac:dyDescent="0.45">
      <c r="B26" s="287" t="s">
        <v>34</v>
      </c>
      <c r="C26" s="287"/>
      <c r="D26" s="87" t="s">
        <v>116</v>
      </c>
      <c r="E26" s="88"/>
      <c r="F26" s="295" t="s">
        <v>119</v>
      </c>
      <c r="G26" s="296"/>
      <c r="H26" s="297"/>
      <c r="I26" s="84"/>
      <c r="J26" s="312">
        <v>3</v>
      </c>
      <c r="K26" s="313"/>
    </row>
    <row r="27" spans="1:29" ht="20.5" thickBot="1" x14ac:dyDescent="0.45">
      <c r="B27" s="287" t="s">
        <v>35</v>
      </c>
      <c r="C27" s="287"/>
      <c r="D27" s="90" t="s">
        <v>43</v>
      </c>
      <c r="E27" s="91"/>
      <c r="F27" s="295" t="s">
        <v>44</v>
      </c>
      <c r="G27" s="296"/>
      <c r="H27" s="297"/>
      <c r="I27" s="84"/>
      <c r="J27" s="304">
        <v>4</v>
      </c>
      <c r="K27" s="305"/>
    </row>
    <row r="28" spans="1:29" ht="20.5" thickBot="1" x14ac:dyDescent="0.45">
      <c r="B28" s="287" t="s">
        <v>36</v>
      </c>
      <c r="C28" s="287"/>
      <c r="D28" s="94" t="s">
        <v>45</v>
      </c>
      <c r="E28" s="95"/>
      <c r="F28" s="309" t="s">
        <v>46</v>
      </c>
      <c r="G28" s="310"/>
      <c r="H28" s="311"/>
      <c r="I28" s="84"/>
      <c r="J28" s="84"/>
      <c r="K28" s="84"/>
    </row>
    <row r="29" spans="1:29" ht="20" x14ac:dyDescent="0.4">
      <c r="B29" s="287" t="s">
        <v>37</v>
      </c>
      <c r="C29" s="287"/>
      <c r="D29" s="287"/>
      <c r="E29" s="84"/>
      <c r="F29" s="84"/>
      <c r="G29" s="84"/>
      <c r="H29" s="84"/>
      <c r="I29" s="84"/>
      <c r="J29" s="84"/>
      <c r="K29" s="84"/>
    </row>
  </sheetData>
  <mergeCells count="51">
    <mergeCell ref="K9:P9"/>
    <mergeCell ref="F16:F17"/>
    <mergeCell ref="G14:G15"/>
    <mergeCell ref="C5:I5"/>
    <mergeCell ref="C6:I6"/>
    <mergeCell ref="G16:G17"/>
    <mergeCell ref="C7:I7"/>
    <mergeCell ref="C8:I8"/>
    <mergeCell ref="C9:I9"/>
    <mergeCell ref="A13:G13"/>
    <mergeCell ref="A16:A17"/>
    <mergeCell ref="B16:B17"/>
    <mergeCell ref="D16:D17"/>
    <mergeCell ref="E16:E17"/>
    <mergeCell ref="C16:C17"/>
    <mergeCell ref="A14:A15"/>
    <mergeCell ref="AB13:AC13"/>
    <mergeCell ref="W14:W15"/>
    <mergeCell ref="AB14:AB15"/>
    <mergeCell ref="AC14:AC15"/>
    <mergeCell ref="N13:T13"/>
    <mergeCell ref="U13:AA13"/>
    <mergeCell ref="J27:K27"/>
    <mergeCell ref="B28:C28"/>
    <mergeCell ref="F28:H28"/>
    <mergeCell ref="B14:B15"/>
    <mergeCell ref="C14:C15"/>
    <mergeCell ref="D14:D15"/>
    <mergeCell ref="E14:E15"/>
    <mergeCell ref="F14:F15"/>
    <mergeCell ref="I14:I15"/>
    <mergeCell ref="B29:D29"/>
    <mergeCell ref="B26:C26"/>
    <mergeCell ref="F26:H26"/>
    <mergeCell ref="B24:C24"/>
    <mergeCell ref="F24:H24"/>
    <mergeCell ref="B25:C25"/>
    <mergeCell ref="F25:H25"/>
    <mergeCell ref="B27:C27"/>
    <mergeCell ref="F27:H27"/>
    <mergeCell ref="B11:G11"/>
    <mergeCell ref="H13:H15"/>
    <mergeCell ref="J26:K26"/>
    <mergeCell ref="J24:K24"/>
    <mergeCell ref="J25:K25"/>
    <mergeCell ref="I13:M13"/>
    <mergeCell ref="J23:K23"/>
    <mergeCell ref="B20:F20"/>
    <mergeCell ref="C21:F21"/>
    <mergeCell ref="B23:C23"/>
    <mergeCell ref="D23:H23"/>
  </mergeCells>
  <pageMargins left="0.70866141732283472" right="0.70866141732283472" top="0.74803149606299213" bottom="0.74803149606299213" header="0.31496062992125984" footer="0.31496062992125984"/>
  <pageSetup paperSize="154" scale="68" fitToWidth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opLeftCell="A9" zoomScale="80" zoomScaleNormal="80" workbookViewId="0">
      <selection activeCell="C18" sqref="C18:C19"/>
    </sheetView>
  </sheetViews>
  <sheetFormatPr baseColWidth="10" defaultRowHeight="14.5" x14ac:dyDescent="0.35"/>
  <cols>
    <col min="1" max="1" width="6.453125" customWidth="1"/>
    <col min="2" max="2" width="50.453125" customWidth="1"/>
    <col min="3" max="3" width="25" customWidth="1"/>
    <col min="4" max="4" width="20.453125" customWidth="1"/>
    <col min="5" max="5" width="22.36328125" customWidth="1"/>
    <col min="6" max="7" width="17.6328125" customWidth="1"/>
    <col min="8" max="8" width="19.453125" customWidth="1"/>
    <col min="9" max="9" width="32.81640625" bestFit="1" customWidth="1"/>
    <col min="10" max="11" width="30" bestFit="1" customWidth="1"/>
    <col min="12" max="12" width="36" bestFit="1" customWidth="1"/>
    <col min="13" max="13" width="35" bestFit="1" customWidth="1"/>
    <col min="14" max="14" width="30.6328125" bestFit="1" customWidth="1"/>
    <col min="15" max="16" width="34.453125" bestFit="1" customWidth="1"/>
    <col min="17" max="17" width="35.453125" bestFit="1" customWidth="1"/>
    <col min="18" max="18" width="24.1796875" customWidth="1"/>
    <col min="19" max="19" width="30.6328125" bestFit="1" customWidth="1"/>
    <col min="20" max="20" width="34.1796875" bestFit="1" customWidth="1"/>
    <col min="21" max="21" width="34.453125" bestFit="1" customWidth="1"/>
    <col min="22" max="22" width="33.90625" customWidth="1"/>
    <col min="23" max="23" width="30" bestFit="1" customWidth="1"/>
    <col min="24" max="24" width="36" bestFit="1" customWidth="1"/>
  </cols>
  <sheetData>
    <row r="1" spans="1:24" ht="11" customHeight="1" x14ac:dyDescent="0.3"/>
    <row r="2" spans="1:24" ht="14.4" hidden="1" x14ac:dyDescent="0.3"/>
    <row r="3" spans="1:24" ht="36.5" customHeight="1" x14ac:dyDescent="0.3">
      <c r="B3" s="174">
        <v>2</v>
      </c>
    </row>
    <row r="4" spans="1:24" ht="23.4" x14ac:dyDescent="0.45">
      <c r="B4" s="3" t="s">
        <v>120</v>
      </c>
      <c r="C4" s="1"/>
      <c r="D4" s="1"/>
      <c r="E4" s="1"/>
      <c r="F4" s="1"/>
      <c r="G4" s="1"/>
      <c r="J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3.4" x14ac:dyDescent="0.45">
      <c r="B5" s="2"/>
      <c r="C5" s="1"/>
      <c r="D5" s="1"/>
      <c r="E5" s="1"/>
      <c r="F5" s="1"/>
      <c r="G5" s="1"/>
      <c r="J5" s="1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" customHeight="1" x14ac:dyDescent="0.5">
      <c r="A6" s="28"/>
      <c r="B6" s="35" t="s">
        <v>25</v>
      </c>
      <c r="C6" s="344" t="s">
        <v>128</v>
      </c>
      <c r="D6" s="345"/>
      <c r="E6" s="345"/>
      <c r="F6" s="345"/>
      <c r="G6" s="345"/>
      <c r="H6" s="345"/>
      <c r="I6" s="346"/>
      <c r="J6" s="29"/>
      <c r="K6" s="28"/>
      <c r="L6" s="28"/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26.25" customHeight="1" x14ac:dyDescent="0.55000000000000004">
      <c r="A7" s="28"/>
      <c r="B7" s="35" t="s">
        <v>26</v>
      </c>
      <c r="C7" s="347">
        <v>2023</v>
      </c>
      <c r="D7" s="348"/>
      <c r="E7" s="348"/>
      <c r="F7" s="348"/>
      <c r="G7" s="348"/>
      <c r="H7" s="348"/>
      <c r="I7" s="349"/>
      <c r="J7" s="29"/>
      <c r="K7" s="28"/>
      <c r="L7" s="28"/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25.5" customHeight="1" x14ac:dyDescent="0.4">
      <c r="A8" s="28"/>
      <c r="B8" s="35" t="s">
        <v>27</v>
      </c>
      <c r="C8" s="350" t="s">
        <v>124</v>
      </c>
      <c r="D8" s="351"/>
      <c r="E8" s="351"/>
      <c r="F8" s="351"/>
      <c r="G8" s="351"/>
      <c r="H8" s="351"/>
      <c r="I8" s="352"/>
      <c r="J8" s="29"/>
      <c r="K8" s="28"/>
      <c r="L8" s="28"/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4" ht="31.5" customHeight="1" x14ac:dyDescent="0.4">
      <c r="A9" s="28"/>
      <c r="B9" s="35" t="s">
        <v>28</v>
      </c>
      <c r="C9" s="350"/>
      <c r="D9" s="351"/>
      <c r="E9" s="351"/>
      <c r="F9" s="351"/>
      <c r="G9" s="351"/>
      <c r="H9" s="351"/>
      <c r="I9" s="352"/>
      <c r="J9" s="29"/>
      <c r="K9" s="28"/>
      <c r="L9" s="28"/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ht="29.25" customHeight="1" x14ac:dyDescent="0.55000000000000004">
      <c r="A10" s="28"/>
      <c r="B10" s="35" t="s">
        <v>29</v>
      </c>
      <c r="C10" s="347" t="s">
        <v>125</v>
      </c>
      <c r="D10" s="348"/>
      <c r="E10" s="348"/>
      <c r="F10" s="348"/>
      <c r="G10" s="348"/>
      <c r="H10" s="348"/>
      <c r="I10" s="349"/>
      <c r="J10" s="29"/>
      <c r="K10" s="28"/>
      <c r="L10" s="28"/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5" customHeigh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2"/>
      <c r="K11" s="30"/>
      <c r="L11" s="30"/>
      <c r="M11" s="30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29.5" customHeight="1" x14ac:dyDescent="0.3">
      <c r="A12" s="36"/>
      <c r="B12" s="36"/>
      <c r="C12" s="36"/>
      <c r="D12" s="478" t="s">
        <v>79</v>
      </c>
      <c r="E12" s="478"/>
      <c r="F12" s="478"/>
      <c r="G12" s="478"/>
      <c r="H12" s="478"/>
      <c r="I12" s="478"/>
      <c r="J12" s="478"/>
      <c r="K12" s="184"/>
      <c r="L12" s="184"/>
      <c r="M12" s="184"/>
      <c r="N12" s="184"/>
      <c r="O12" s="184"/>
      <c r="P12" s="184"/>
      <c r="Q12" s="37"/>
      <c r="R12" s="36"/>
      <c r="S12" s="36"/>
      <c r="T12" s="36"/>
      <c r="U12" s="36"/>
      <c r="V12" s="36"/>
      <c r="W12" s="36"/>
      <c r="X12" s="36"/>
    </row>
    <row r="13" spans="1:24" ht="17.399999999999999" x14ac:dyDescent="0.3">
      <c r="A13" s="36"/>
      <c r="B13" s="36"/>
      <c r="C13" s="36"/>
      <c r="E13" s="36"/>
      <c r="F13" s="36"/>
      <c r="G13" s="36"/>
      <c r="H13" s="36"/>
      <c r="I13" s="36"/>
      <c r="J13" s="36"/>
      <c r="K13" s="36"/>
      <c r="L13" s="36"/>
      <c r="M13" s="38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8" thickBot="1" x14ac:dyDescent="0.35">
      <c r="A14" s="36"/>
      <c r="B14" s="39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20.5" thickBot="1" x14ac:dyDescent="0.4">
      <c r="A15" s="460" t="s">
        <v>17</v>
      </c>
      <c r="B15" s="461"/>
      <c r="C15" s="461"/>
      <c r="D15" s="461"/>
      <c r="E15" s="461"/>
      <c r="F15" s="461"/>
      <c r="G15" s="462"/>
      <c r="H15" s="463" t="s">
        <v>20</v>
      </c>
      <c r="I15" s="466" t="s">
        <v>21</v>
      </c>
      <c r="J15" s="467"/>
      <c r="K15" s="467"/>
      <c r="L15" s="468"/>
      <c r="M15" s="466" t="s">
        <v>22</v>
      </c>
      <c r="N15" s="467"/>
      <c r="O15" s="468"/>
      <c r="P15" s="469" t="s">
        <v>0</v>
      </c>
      <c r="Q15" s="470"/>
      <c r="R15" s="470"/>
      <c r="S15" s="470"/>
      <c r="T15" s="470"/>
      <c r="U15" s="470"/>
      <c r="V15" s="471"/>
      <c r="W15" s="453" t="s">
        <v>75</v>
      </c>
      <c r="X15" s="454"/>
    </row>
    <row r="16" spans="1:24" ht="60" x14ac:dyDescent="0.35">
      <c r="A16" s="455" t="s">
        <v>15</v>
      </c>
      <c r="B16" s="457" t="s">
        <v>16</v>
      </c>
      <c r="C16" s="457" t="s">
        <v>61</v>
      </c>
      <c r="D16" s="457" t="s">
        <v>6</v>
      </c>
      <c r="E16" s="457" t="s">
        <v>53</v>
      </c>
      <c r="F16" s="457" t="s">
        <v>8</v>
      </c>
      <c r="G16" s="483" t="s">
        <v>24</v>
      </c>
      <c r="H16" s="464"/>
      <c r="I16" s="485" t="s">
        <v>9</v>
      </c>
      <c r="J16" s="102" t="s">
        <v>23</v>
      </c>
      <c r="K16" s="102" t="s">
        <v>10</v>
      </c>
      <c r="L16" s="103" t="s">
        <v>14</v>
      </c>
      <c r="M16" s="104" t="s">
        <v>78</v>
      </c>
      <c r="N16" s="102" t="s">
        <v>77</v>
      </c>
      <c r="O16" s="105" t="s">
        <v>73</v>
      </c>
      <c r="P16" s="106" t="s">
        <v>108</v>
      </c>
      <c r="Q16" s="107" t="s">
        <v>109</v>
      </c>
      <c r="R16" s="459" t="s">
        <v>60</v>
      </c>
      <c r="S16" s="107" t="s">
        <v>70</v>
      </c>
      <c r="T16" s="107" t="s">
        <v>3</v>
      </c>
      <c r="U16" s="107" t="s">
        <v>76</v>
      </c>
      <c r="V16" s="108" t="s">
        <v>96</v>
      </c>
      <c r="W16" s="109" t="s">
        <v>5</v>
      </c>
      <c r="X16" s="446" t="s">
        <v>62</v>
      </c>
    </row>
    <row r="17" spans="1:24" ht="20.5" thickBot="1" x14ac:dyDescent="0.45">
      <c r="A17" s="456"/>
      <c r="B17" s="458"/>
      <c r="C17" s="458"/>
      <c r="D17" s="458"/>
      <c r="E17" s="458"/>
      <c r="F17" s="458"/>
      <c r="G17" s="484"/>
      <c r="H17" s="465"/>
      <c r="I17" s="486"/>
      <c r="J17" s="111" t="s">
        <v>65</v>
      </c>
      <c r="K17" s="111" t="s">
        <v>68</v>
      </c>
      <c r="L17" s="112" t="s">
        <v>66</v>
      </c>
      <c r="M17" s="113" t="s">
        <v>67</v>
      </c>
      <c r="N17" s="114" t="s">
        <v>65</v>
      </c>
      <c r="O17" s="115" t="s">
        <v>67</v>
      </c>
      <c r="P17" s="113" t="s">
        <v>71</v>
      </c>
      <c r="Q17" s="116" t="s">
        <v>65</v>
      </c>
      <c r="R17" s="459"/>
      <c r="S17" s="114" t="s">
        <v>71</v>
      </c>
      <c r="T17" s="117" t="s">
        <v>95</v>
      </c>
      <c r="U17" s="117" t="s">
        <v>68</v>
      </c>
      <c r="V17" s="118" t="s">
        <v>94</v>
      </c>
      <c r="W17" s="110"/>
      <c r="X17" s="447"/>
    </row>
    <row r="18" spans="1:24" s="14" customFormat="1" ht="20" x14ac:dyDescent="0.4">
      <c r="A18" s="450">
        <v>1</v>
      </c>
      <c r="B18" s="451" t="s">
        <v>131</v>
      </c>
      <c r="C18" s="474">
        <v>337000000</v>
      </c>
      <c r="D18" s="472">
        <v>0</v>
      </c>
      <c r="E18" s="479" t="s">
        <v>54</v>
      </c>
      <c r="F18" s="481">
        <v>1</v>
      </c>
      <c r="G18" s="476" t="s">
        <v>115</v>
      </c>
      <c r="H18" s="180" t="s">
        <v>18</v>
      </c>
      <c r="I18" s="181">
        <v>45110</v>
      </c>
      <c r="J18" s="170">
        <f>I18+15</f>
        <v>45125</v>
      </c>
      <c r="K18" s="170">
        <f>J18+3</f>
        <v>45128</v>
      </c>
      <c r="L18" s="170">
        <f>K18+31</f>
        <v>45159</v>
      </c>
      <c r="M18" s="170">
        <f>L18+15</f>
        <v>45174</v>
      </c>
      <c r="N18" s="170">
        <f>M18+13</f>
        <v>45187</v>
      </c>
      <c r="O18" s="170">
        <f>N18+15</f>
        <v>45202</v>
      </c>
      <c r="P18" s="170">
        <f>O18+7</f>
        <v>45209</v>
      </c>
      <c r="Q18" s="170">
        <f>P18+13</f>
        <v>45222</v>
      </c>
      <c r="R18" s="170"/>
      <c r="S18" s="170">
        <f>Q18+7</f>
        <v>45229</v>
      </c>
      <c r="T18" s="170">
        <f>S18+10</f>
        <v>45239</v>
      </c>
      <c r="U18" s="170">
        <f>T18+5</f>
        <v>45244</v>
      </c>
      <c r="V18" s="170">
        <f>U18+8</f>
        <v>45252</v>
      </c>
      <c r="W18" s="170"/>
      <c r="X18" s="170"/>
    </row>
    <row r="19" spans="1:24" s="14" customFormat="1" ht="20" x14ac:dyDescent="0.4">
      <c r="A19" s="450"/>
      <c r="B19" s="452"/>
      <c r="C19" s="475"/>
      <c r="D19" s="473"/>
      <c r="E19" s="480"/>
      <c r="F19" s="482"/>
      <c r="G19" s="477"/>
      <c r="H19" s="182" t="s">
        <v>19</v>
      </c>
      <c r="I19" s="183"/>
      <c r="J19" s="178"/>
      <c r="K19" s="60"/>
      <c r="L19" s="178"/>
      <c r="M19" s="60"/>
      <c r="N19" s="178"/>
      <c r="O19" s="178"/>
      <c r="P19" s="178"/>
      <c r="Q19" s="178"/>
      <c r="R19" s="170"/>
      <c r="S19" s="178"/>
      <c r="T19" s="178"/>
      <c r="U19" s="178"/>
      <c r="V19" s="178"/>
      <c r="W19" s="170"/>
      <c r="X19" s="170"/>
    </row>
    <row r="20" spans="1:24" s="14" customFormat="1" ht="20" x14ac:dyDescent="0.4">
      <c r="A20" s="450">
        <v>2</v>
      </c>
      <c r="B20" s="398" t="s">
        <v>132</v>
      </c>
      <c r="C20" s="448">
        <v>411000000</v>
      </c>
      <c r="D20" s="472">
        <v>0</v>
      </c>
      <c r="E20" s="479" t="s">
        <v>54</v>
      </c>
      <c r="F20" s="481">
        <v>2</v>
      </c>
      <c r="G20" s="476" t="s">
        <v>115</v>
      </c>
      <c r="H20" s="180" t="s">
        <v>18</v>
      </c>
      <c r="I20" s="181">
        <v>45110</v>
      </c>
      <c r="J20" s="181">
        <f>I20+15</f>
        <v>45125</v>
      </c>
      <c r="K20" s="170">
        <f>J20+3</f>
        <v>45128</v>
      </c>
      <c r="L20" s="170">
        <f>K20+31</f>
        <v>45159</v>
      </c>
      <c r="M20" s="170">
        <f>L20+15</f>
        <v>45174</v>
      </c>
      <c r="N20" s="170">
        <f>M20+13</f>
        <v>45187</v>
      </c>
      <c r="O20" s="170">
        <f>N20+15</f>
        <v>45202</v>
      </c>
      <c r="P20" s="170">
        <f>O20+7</f>
        <v>45209</v>
      </c>
      <c r="Q20" s="170">
        <f>P20+13</f>
        <v>45222</v>
      </c>
      <c r="R20" s="170"/>
      <c r="S20" s="170">
        <f>Q20+7</f>
        <v>45229</v>
      </c>
      <c r="T20" s="170">
        <f>S20+10</f>
        <v>45239</v>
      </c>
      <c r="U20" s="170">
        <f>T20+5</f>
        <v>45244</v>
      </c>
      <c r="V20" s="170">
        <f>U20+8</f>
        <v>45252</v>
      </c>
      <c r="W20" s="170"/>
      <c r="X20" s="170"/>
    </row>
    <row r="21" spans="1:24" s="14" customFormat="1" ht="20.5" thickBot="1" x14ac:dyDescent="0.45">
      <c r="A21" s="450"/>
      <c r="B21" s="399"/>
      <c r="C21" s="449"/>
      <c r="D21" s="473"/>
      <c r="E21" s="480"/>
      <c r="F21" s="482"/>
      <c r="G21" s="477"/>
      <c r="H21" s="182" t="s">
        <v>19</v>
      </c>
      <c r="I21" s="183"/>
      <c r="J21" s="182"/>
      <c r="K21" s="60"/>
      <c r="L21" s="178"/>
      <c r="M21" s="60"/>
      <c r="N21" s="178"/>
      <c r="O21" s="178"/>
      <c r="P21" s="178"/>
      <c r="Q21" s="178"/>
      <c r="R21" s="170"/>
      <c r="S21" s="178"/>
      <c r="T21" s="178"/>
      <c r="U21" s="178"/>
      <c r="V21" s="178"/>
      <c r="W21" s="170"/>
      <c r="X21" s="170"/>
    </row>
    <row r="22" spans="1:24" ht="23.5" thickBot="1" x14ac:dyDescent="0.45">
      <c r="A22" s="119"/>
      <c r="B22" s="120" t="s">
        <v>2</v>
      </c>
      <c r="C22" s="159">
        <f>SUM(C18:C21)</f>
        <v>748000000</v>
      </c>
      <c r="D22" s="121"/>
      <c r="E22" s="122"/>
      <c r="F22" s="122"/>
      <c r="G22" s="123"/>
      <c r="H22" s="124"/>
      <c r="I22" s="125"/>
      <c r="J22" s="126"/>
      <c r="K22" s="126"/>
      <c r="L22" s="127"/>
      <c r="M22" s="128"/>
      <c r="N22" s="129"/>
      <c r="O22" s="130"/>
      <c r="P22" s="131"/>
      <c r="Q22" s="131"/>
      <c r="R22" s="129"/>
      <c r="S22" s="129"/>
      <c r="T22" s="129"/>
      <c r="U22" s="132"/>
      <c r="V22" s="133"/>
      <c r="W22" s="134"/>
      <c r="X22" s="135"/>
    </row>
    <row r="23" spans="1:24" ht="15" thickBo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5"/>
      <c r="R23" s="9"/>
      <c r="S23" s="9"/>
      <c r="T23" s="9"/>
      <c r="U23" s="9"/>
      <c r="V23" s="9"/>
      <c r="W23" s="10"/>
      <c r="X23" s="10"/>
    </row>
    <row r="24" spans="1:24" ht="19" thickBot="1" x14ac:dyDescent="0.4">
      <c r="B24" s="435" t="s">
        <v>30</v>
      </c>
      <c r="C24" s="436"/>
      <c r="D24" s="436"/>
      <c r="E24" s="436"/>
      <c r="F24" s="437"/>
    </row>
    <row r="25" spans="1:24" ht="19" thickBot="1" x14ac:dyDescent="0.4">
      <c r="B25" s="4" t="s">
        <v>72</v>
      </c>
      <c r="C25" s="291" t="s">
        <v>127</v>
      </c>
      <c r="D25" s="292"/>
      <c r="E25" s="293"/>
      <c r="F25" s="294"/>
    </row>
    <row r="26" spans="1:24" ht="18.649999999999999" thickBot="1" x14ac:dyDescent="0.35">
      <c r="B26" s="5"/>
      <c r="C26" s="6"/>
      <c r="D26" s="6"/>
      <c r="E26" s="6"/>
      <c r="F26" s="6"/>
    </row>
    <row r="27" spans="1:24" ht="21.5" thickBot="1" x14ac:dyDescent="0.4">
      <c r="B27" s="404" t="s">
        <v>31</v>
      </c>
      <c r="C27" s="404"/>
      <c r="D27" s="438" t="s">
        <v>38</v>
      </c>
      <c r="E27" s="439"/>
      <c r="F27" s="439"/>
      <c r="G27" s="439"/>
      <c r="H27" s="440"/>
      <c r="J27" s="441" t="s">
        <v>47</v>
      </c>
      <c r="K27" s="442"/>
      <c r="L27" s="443" t="s">
        <v>48</v>
      </c>
      <c r="M27" s="444"/>
      <c r="N27" s="445"/>
      <c r="P27" s="432" t="s">
        <v>53</v>
      </c>
      <c r="Q27" s="433"/>
      <c r="R27" s="433"/>
      <c r="S27" s="433"/>
      <c r="T27" s="434"/>
    </row>
    <row r="28" spans="1:24" ht="21.5" thickBot="1" x14ac:dyDescent="0.4">
      <c r="B28" s="404" t="s">
        <v>32</v>
      </c>
      <c r="C28" s="404"/>
      <c r="D28" s="21" t="s">
        <v>39</v>
      </c>
      <c r="E28" s="7"/>
      <c r="F28" s="405" t="s">
        <v>40</v>
      </c>
      <c r="G28" s="406"/>
      <c r="H28" s="407"/>
      <c r="J28" s="427">
        <v>1</v>
      </c>
      <c r="K28" s="428"/>
      <c r="L28" s="410" t="s">
        <v>50</v>
      </c>
      <c r="M28" s="411"/>
      <c r="N28" s="412"/>
      <c r="P28" s="25" t="s">
        <v>54</v>
      </c>
      <c r="Q28" s="429" t="s">
        <v>55</v>
      </c>
      <c r="R28" s="430"/>
      <c r="S28" s="430"/>
      <c r="T28" s="431"/>
    </row>
    <row r="29" spans="1:24" ht="21.5" thickBot="1" x14ac:dyDescent="0.4">
      <c r="B29" s="404" t="s">
        <v>33</v>
      </c>
      <c r="C29" s="404"/>
      <c r="D29" s="22" t="s">
        <v>41</v>
      </c>
      <c r="E29" s="8"/>
      <c r="F29" s="419" t="s">
        <v>42</v>
      </c>
      <c r="G29" s="420"/>
      <c r="H29" s="421"/>
      <c r="J29" s="408">
        <v>2</v>
      </c>
      <c r="K29" s="409"/>
      <c r="L29" s="410" t="s">
        <v>51</v>
      </c>
      <c r="M29" s="411"/>
      <c r="N29" s="412"/>
      <c r="P29" s="26" t="s">
        <v>56</v>
      </c>
      <c r="Q29" s="429" t="s">
        <v>57</v>
      </c>
      <c r="R29" s="430"/>
      <c r="S29" s="430"/>
      <c r="T29" s="431"/>
    </row>
    <row r="30" spans="1:24" ht="21.75" customHeight="1" thickBot="1" x14ac:dyDescent="0.4">
      <c r="B30" s="404" t="s">
        <v>34</v>
      </c>
      <c r="C30" s="404"/>
      <c r="D30" s="21" t="s">
        <v>116</v>
      </c>
      <c r="E30" s="7"/>
      <c r="F30" s="405" t="s">
        <v>119</v>
      </c>
      <c r="G30" s="406"/>
      <c r="H30" s="407"/>
      <c r="J30" s="408">
        <v>3</v>
      </c>
      <c r="K30" s="409"/>
      <c r="L30" s="410" t="s">
        <v>52</v>
      </c>
      <c r="M30" s="411"/>
      <c r="N30" s="412"/>
      <c r="P30" s="27" t="s">
        <v>58</v>
      </c>
      <c r="Q30" s="416" t="s">
        <v>59</v>
      </c>
      <c r="R30" s="417"/>
      <c r="S30" s="417"/>
      <c r="T30" s="418"/>
    </row>
    <row r="31" spans="1:24" ht="21.5" thickBot="1" x14ac:dyDescent="0.4">
      <c r="B31" s="404" t="s">
        <v>35</v>
      </c>
      <c r="C31" s="404"/>
      <c r="D31" s="22" t="s">
        <v>43</v>
      </c>
      <c r="E31" s="8"/>
      <c r="F31" s="419" t="s">
        <v>44</v>
      </c>
      <c r="G31" s="420"/>
      <c r="H31" s="421"/>
      <c r="J31" s="422">
        <v>4</v>
      </c>
      <c r="K31" s="423"/>
      <c r="L31" s="424" t="s">
        <v>49</v>
      </c>
      <c r="M31" s="425"/>
      <c r="N31" s="426"/>
    </row>
    <row r="32" spans="1:24" ht="19" thickBot="1" x14ac:dyDescent="0.4">
      <c r="B32" s="404" t="s">
        <v>36</v>
      </c>
      <c r="C32" s="404"/>
      <c r="D32" s="23" t="s">
        <v>45</v>
      </c>
      <c r="E32" s="24"/>
      <c r="F32" s="413" t="s">
        <v>46</v>
      </c>
      <c r="G32" s="414"/>
      <c r="H32" s="415"/>
    </row>
    <row r="33" spans="2:4" ht="18.5" x14ac:dyDescent="0.35">
      <c r="B33" s="404" t="s">
        <v>37</v>
      </c>
      <c r="C33" s="404"/>
      <c r="D33" s="404"/>
    </row>
  </sheetData>
  <mergeCells count="65">
    <mergeCell ref="F18:F19"/>
    <mergeCell ref="F16:F17"/>
    <mergeCell ref="G16:G17"/>
    <mergeCell ref="I16:I17"/>
    <mergeCell ref="A20:A21"/>
    <mergeCell ref="B20:B21"/>
    <mergeCell ref="D20:D21"/>
    <mergeCell ref="C6:I6"/>
    <mergeCell ref="C7:I7"/>
    <mergeCell ref="C8:I8"/>
    <mergeCell ref="C9:I9"/>
    <mergeCell ref="C10:I10"/>
    <mergeCell ref="C18:C19"/>
    <mergeCell ref="G20:G21"/>
    <mergeCell ref="G18:G19"/>
    <mergeCell ref="D12:J12"/>
    <mergeCell ref="E20:E21"/>
    <mergeCell ref="F20:F21"/>
    <mergeCell ref="D18:D19"/>
    <mergeCell ref="E18:E19"/>
    <mergeCell ref="X16:X17"/>
    <mergeCell ref="C20:C21"/>
    <mergeCell ref="A18:A19"/>
    <mergeCell ref="B18:B19"/>
    <mergeCell ref="W15:X15"/>
    <mergeCell ref="A16:A17"/>
    <mergeCell ref="B16:B17"/>
    <mergeCell ref="C16:C17"/>
    <mergeCell ref="D16:D17"/>
    <mergeCell ref="E16:E17"/>
    <mergeCell ref="R16:R17"/>
    <mergeCell ref="A15:G15"/>
    <mergeCell ref="H15:H17"/>
    <mergeCell ref="I15:L15"/>
    <mergeCell ref="M15:O15"/>
    <mergeCell ref="P15:V15"/>
    <mergeCell ref="P27:T27"/>
    <mergeCell ref="B24:F24"/>
    <mergeCell ref="C25:F25"/>
    <mergeCell ref="B27:C27"/>
    <mergeCell ref="D27:H27"/>
    <mergeCell ref="J27:K27"/>
    <mergeCell ref="L27:N27"/>
    <mergeCell ref="J28:K28"/>
    <mergeCell ref="L28:N28"/>
    <mergeCell ref="Q28:T28"/>
    <mergeCell ref="B29:C29"/>
    <mergeCell ref="F29:H29"/>
    <mergeCell ref="J29:K29"/>
    <mergeCell ref="L29:N29"/>
    <mergeCell ref="Q29:T29"/>
    <mergeCell ref="B28:C28"/>
    <mergeCell ref="F28:H28"/>
    <mergeCell ref="Q30:T30"/>
    <mergeCell ref="B31:C31"/>
    <mergeCell ref="F31:H31"/>
    <mergeCell ref="J31:K31"/>
    <mergeCell ref="L31:N31"/>
    <mergeCell ref="B33:D33"/>
    <mergeCell ref="B30:C30"/>
    <mergeCell ref="F30:H30"/>
    <mergeCell ref="J30:K30"/>
    <mergeCell ref="L30:N30"/>
    <mergeCell ref="B32:C32"/>
    <mergeCell ref="F32:H32"/>
  </mergeCells>
  <pageMargins left="0.27559055118110237" right="0.15748031496062992" top="0.74803149606299213" bottom="0.74803149606299213" header="0.31496062992125984" footer="0.31496062992125984"/>
  <pageSetup paperSize="154" scale="46" fitToWidth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86"/>
  <sheetViews>
    <sheetView topLeftCell="A14" zoomScale="60" zoomScaleNormal="60" workbookViewId="0">
      <selection activeCell="C17" sqref="C17:C18"/>
    </sheetView>
  </sheetViews>
  <sheetFormatPr baseColWidth="10" defaultRowHeight="14.5" x14ac:dyDescent="0.35"/>
  <cols>
    <col min="1" max="1" width="7.6328125" customWidth="1"/>
    <col min="2" max="2" width="83.36328125" customWidth="1"/>
    <col min="3" max="3" width="25.6328125" customWidth="1"/>
    <col min="4" max="4" width="29.90625" customWidth="1"/>
    <col min="6" max="6" width="15.1796875" customWidth="1"/>
    <col min="7" max="7" width="10.1796875" customWidth="1"/>
    <col min="8" max="8" width="19" customWidth="1"/>
    <col min="9" max="9" width="29.08984375" bestFit="1" customWidth="1"/>
    <col min="10" max="10" width="28.453125" customWidth="1"/>
    <col min="11" max="11" width="29.81640625" bestFit="1" customWidth="1"/>
    <col min="12" max="14" width="28.36328125" bestFit="1" customWidth="1"/>
    <col min="15" max="15" width="27.453125" bestFit="1" customWidth="1"/>
    <col min="16" max="16" width="28.453125" bestFit="1" customWidth="1"/>
    <col min="17" max="17" width="29.81640625" bestFit="1" customWidth="1"/>
    <col min="18" max="18" width="21" customWidth="1"/>
    <col min="19" max="19" width="33.81640625" customWidth="1"/>
    <col min="20" max="20" width="34.81640625" customWidth="1"/>
    <col min="21" max="21" width="33.1796875" customWidth="1"/>
    <col min="22" max="22" width="17.1796875" customWidth="1"/>
    <col min="23" max="23" width="16.81640625" customWidth="1"/>
  </cols>
  <sheetData>
    <row r="2" spans="1:28" ht="51.5" customHeight="1" x14ac:dyDescent="0.3">
      <c r="B2" s="174">
        <v>1</v>
      </c>
    </row>
    <row r="3" spans="1:28" ht="35.25" customHeight="1" x14ac:dyDescent="0.5">
      <c r="B3" s="161" t="s">
        <v>120</v>
      </c>
      <c r="C3" s="161"/>
      <c r="D3" s="160"/>
    </row>
    <row r="4" spans="1:28" ht="30.75" customHeight="1" x14ac:dyDescent="0.3"/>
    <row r="5" spans="1:28" ht="58" customHeight="1" x14ac:dyDescent="0.65">
      <c r="A5" s="45"/>
      <c r="B5" s="46" t="s">
        <v>25</v>
      </c>
      <c r="C5" s="344" t="s">
        <v>128</v>
      </c>
      <c r="D5" s="345"/>
      <c r="E5" s="345"/>
      <c r="F5" s="345"/>
      <c r="G5" s="345"/>
      <c r="H5" s="345"/>
      <c r="I5" s="346"/>
      <c r="J5" s="47"/>
      <c r="K5" s="45"/>
      <c r="L5" s="45"/>
      <c r="M5" s="45"/>
      <c r="N5" s="47"/>
      <c r="O5" s="47"/>
      <c r="P5" s="47"/>
      <c r="Q5" s="47"/>
      <c r="R5" s="47"/>
      <c r="S5" s="47"/>
      <c r="T5" s="47"/>
      <c r="U5" s="47"/>
      <c r="V5" s="47"/>
      <c r="W5" s="47"/>
      <c r="X5" s="42"/>
      <c r="Y5" s="41"/>
      <c r="Z5" s="41"/>
      <c r="AA5" s="41"/>
      <c r="AB5" s="44"/>
    </row>
    <row r="6" spans="1:28" ht="31.5" customHeight="1" x14ac:dyDescent="0.65">
      <c r="A6" s="45"/>
      <c r="B6" s="46" t="s">
        <v>26</v>
      </c>
      <c r="C6" s="347">
        <v>2023</v>
      </c>
      <c r="D6" s="348"/>
      <c r="E6" s="348"/>
      <c r="F6" s="348"/>
      <c r="G6" s="348"/>
      <c r="H6" s="348"/>
      <c r="I6" s="349"/>
      <c r="J6" s="47"/>
      <c r="K6" s="45"/>
      <c r="L6" s="45"/>
      <c r="M6" s="45"/>
      <c r="N6" s="47"/>
      <c r="O6" s="47"/>
      <c r="P6" s="47"/>
      <c r="Q6" s="47"/>
      <c r="R6" s="47"/>
      <c r="S6" s="47"/>
      <c r="T6" s="47"/>
      <c r="U6" s="47"/>
      <c r="V6" s="47"/>
      <c r="W6" s="47"/>
      <c r="X6" s="42"/>
      <c r="Y6" s="41"/>
      <c r="Z6" s="41"/>
      <c r="AA6" s="41"/>
      <c r="AB6" s="44"/>
    </row>
    <row r="7" spans="1:28" ht="40.5" customHeight="1" x14ac:dyDescent="0.65">
      <c r="A7" s="45"/>
      <c r="B7" s="46" t="s">
        <v>27</v>
      </c>
      <c r="C7" s="350" t="s">
        <v>124</v>
      </c>
      <c r="D7" s="351"/>
      <c r="E7" s="351"/>
      <c r="F7" s="351"/>
      <c r="G7" s="351"/>
      <c r="H7" s="351"/>
      <c r="I7" s="352"/>
      <c r="J7" s="47"/>
      <c r="K7" s="45"/>
      <c r="L7" s="45"/>
      <c r="M7" s="45"/>
      <c r="N7" s="47"/>
      <c r="O7" s="47"/>
      <c r="P7" s="47"/>
      <c r="Q7" s="47"/>
      <c r="R7" s="47"/>
      <c r="S7" s="47"/>
      <c r="T7" s="47"/>
      <c r="U7" s="47"/>
      <c r="V7" s="47"/>
      <c r="W7" s="47"/>
      <c r="X7" s="42"/>
      <c r="Y7" s="41"/>
      <c r="Z7" s="41"/>
      <c r="AA7" s="41"/>
      <c r="AB7" s="44"/>
    </row>
    <row r="8" spans="1:28" ht="68.25" customHeight="1" x14ac:dyDescent="0.65">
      <c r="A8" s="45"/>
      <c r="B8" s="46" t="s">
        <v>28</v>
      </c>
      <c r="C8" s="350"/>
      <c r="D8" s="351"/>
      <c r="E8" s="351"/>
      <c r="F8" s="351"/>
      <c r="G8" s="351"/>
      <c r="H8" s="351"/>
      <c r="I8" s="352"/>
      <c r="J8" s="47"/>
      <c r="K8" s="45"/>
      <c r="L8" s="45"/>
      <c r="M8" s="45"/>
      <c r="N8" s="47"/>
      <c r="O8" s="47"/>
      <c r="P8" s="47"/>
      <c r="Q8" s="47"/>
      <c r="R8" s="47"/>
      <c r="S8" s="47"/>
      <c r="T8" s="47"/>
      <c r="U8" s="47"/>
      <c r="V8" s="47"/>
      <c r="W8" s="47"/>
      <c r="X8" s="42"/>
      <c r="Y8" s="41"/>
      <c r="Z8" s="41"/>
      <c r="AA8" s="41"/>
      <c r="AB8" s="48"/>
    </row>
    <row r="9" spans="1:28" ht="36" customHeight="1" x14ac:dyDescent="0.65">
      <c r="A9" s="45"/>
      <c r="B9" s="46" t="s">
        <v>29</v>
      </c>
      <c r="C9" s="347" t="s">
        <v>125</v>
      </c>
      <c r="D9" s="348"/>
      <c r="E9" s="348"/>
      <c r="F9" s="348"/>
      <c r="G9" s="348"/>
      <c r="H9" s="348"/>
      <c r="I9" s="349"/>
      <c r="J9" s="47"/>
      <c r="K9" s="45"/>
      <c r="L9" s="45"/>
      <c r="M9" s="45"/>
      <c r="N9" s="47"/>
      <c r="O9" s="47"/>
      <c r="P9" s="47"/>
      <c r="Q9" s="47"/>
      <c r="R9" s="47"/>
      <c r="S9" s="47"/>
      <c r="T9" s="47"/>
      <c r="U9" s="47"/>
      <c r="V9" s="47"/>
      <c r="W9" s="47"/>
      <c r="X9" s="42"/>
      <c r="Y9" s="41"/>
      <c r="Z9" s="41"/>
      <c r="AA9" s="41"/>
      <c r="AB9" s="44"/>
    </row>
    <row r="10" spans="1:28" ht="28.75" x14ac:dyDescent="0.55000000000000004">
      <c r="A10" s="49"/>
      <c r="B10" s="50"/>
      <c r="C10" s="50"/>
      <c r="D10" s="50"/>
      <c r="E10" s="50"/>
      <c r="F10" s="50"/>
      <c r="G10" s="50"/>
      <c r="H10" s="50"/>
      <c r="I10" s="50"/>
      <c r="J10" s="51"/>
      <c r="K10" s="49"/>
      <c r="L10" s="49"/>
      <c r="M10" s="49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43"/>
      <c r="Y10" s="41"/>
      <c r="Z10" s="41"/>
      <c r="AA10" s="41"/>
      <c r="AB10" s="44"/>
    </row>
    <row r="11" spans="1:28" ht="28.75" x14ac:dyDescent="0.55000000000000004">
      <c r="A11" s="45"/>
      <c r="B11" s="45"/>
      <c r="C11" s="45"/>
      <c r="D11" s="45"/>
      <c r="E11" s="185" t="s">
        <v>126</v>
      </c>
      <c r="F11" s="185"/>
      <c r="G11" s="185"/>
      <c r="H11" s="185"/>
      <c r="I11" s="185"/>
      <c r="J11" s="185"/>
      <c r="K11" s="185"/>
      <c r="L11" s="185"/>
      <c r="M11" s="339"/>
      <c r="N11" s="339"/>
      <c r="O11" s="339"/>
      <c r="P11" s="339"/>
      <c r="Q11" s="339"/>
      <c r="R11" s="186"/>
      <c r="S11" s="186"/>
      <c r="T11" s="186"/>
      <c r="U11" s="45"/>
      <c r="V11" s="45"/>
      <c r="W11" s="45"/>
      <c r="X11" s="44"/>
      <c r="Y11" s="41"/>
      <c r="Z11" s="41"/>
      <c r="AA11" s="41"/>
      <c r="AB11" s="44"/>
    </row>
    <row r="12" spans="1:28" ht="28.75" x14ac:dyDescent="0.55000000000000004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7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4"/>
      <c r="Y12" s="41"/>
      <c r="Z12" s="41"/>
      <c r="AA12" s="41"/>
      <c r="AB12" s="44"/>
    </row>
    <row r="13" spans="1:28" ht="29.4" thickBot="1" x14ac:dyDescent="0.6">
      <c r="A13" s="45"/>
      <c r="B13" s="5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4"/>
      <c r="Y13" s="41"/>
      <c r="Z13" s="41"/>
      <c r="AA13" s="41"/>
      <c r="AB13" s="41"/>
    </row>
    <row r="14" spans="1:28" ht="29" thickBot="1" x14ac:dyDescent="0.7">
      <c r="A14" s="505" t="s">
        <v>17</v>
      </c>
      <c r="B14" s="506"/>
      <c r="C14" s="506"/>
      <c r="D14" s="506"/>
      <c r="E14" s="506"/>
      <c r="F14" s="506"/>
      <c r="G14" s="507"/>
      <c r="H14" s="514" t="s">
        <v>20</v>
      </c>
      <c r="I14" s="505" t="s">
        <v>93</v>
      </c>
      <c r="J14" s="506"/>
      <c r="K14" s="506"/>
      <c r="L14" s="507"/>
      <c r="M14" s="505" t="s">
        <v>22</v>
      </c>
      <c r="N14" s="506"/>
      <c r="O14" s="507"/>
      <c r="P14" s="505" t="s">
        <v>0</v>
      </c>
      <c r="Q14" s="506"/>
      <c r="R14" s="506"/>
      <c r="S14" s="506"/>
      <c r="T14" s="506"/>
      <c r="U14" s="507"/>
      <c r="V14" s="517" t="s">
        <v>75</v>
      </c>
      <c r="W14" s="518"/>
      <c r="X14" s="44"/>
      <c r="Y14" s="41"/>
      <c r="Z14" s="41"/>
      <c r="AA14" s="41"/>
      <c r="AB14" s="41"/>
    </row>
    <row r="15" spans="1:28" ht="117" customHeight="1" x14ac:dyDescent="0.65">
      <c r="A15" s="519" t="s">
        <v>15</v>
      </c>
      <c r="B15" s="510" t="s">
        <v>16</v>
      </c>
      <c r="C15" s="510" t="s">
        <v>61</v>
      </c>
      <c r="D15" s="510" t="s">
        <v>6</v>
      </c>
      <c r="E15" s="510" t="s">
        <v>53</v>
      </c>
      <c r="F15" s="510" t="s">
        <v>113</v>
      </c>
      <c r="G15" s="510" t="s">
        <v>24</v>
      </c>
      <c r="H15" s="515"/>
      <c r="I15" s="512" t="s">
        <v>112</v>
      </c>
      <c r="J15" s="33" t="s">
        <v>111</v>
      </c>
      <c r="K15" s="33" t="s">
        <v>110</v>
      </c>
      <c r="L15" s="33" t="s">
        <v>14</v>
      </c>
      <c r="M15" s="33" t="s">
        <v>104</v>
      </c>
      <c r="N15" s="33" t="s">
        <v>103</v>
      </c>
      <c r="O15" s="33" t="s">
        <v>73</v>
      </c>
      <c r="P15" s="33" t="s">
        <v>106</v>
      </c>
      <c r="Q15" s="33" t="s">
        <v>105</v>
      </c>
      <c r="R15" s="512" t="s">
        <v>4</v>
      </c>
      <c r="S15" s="33" t="s">
        <v>107</v>
      </c>
      <c r="T15" s="33" t="s">
        <v>97</v>
      </c>
      <c r="U15" s="33" t="s">
        <v>96</v>
      </c>
      <c r="V15" s="521" t="s">
        <v>5</v>
      </c>
      <c r="W15" s="508" t="s">
        <v>62</v>
      </c>
      <c r="X15" s="41"/>
      <c r="Y15" s="41"/>
      <c r="Z15" s="41"/>
      <c r="AA15" s="41"/>
      <c r="AB15" s="41"/>
    </row>
    <row r="16" spans="1:28" ht="27" customHeight="1" thickBot="1" x14ac:dyDescent="0.7">
      <c r="A16" s="520"/>
      <c r="B16" s="511"/>
      <c r="C16" s="511"/>
      <c r="D16" s="511"/>
      <c r="E16" s="511"/>
      <c r="F16" s="511"/>
      <c r="G16" s="511"/>
      <c r="H16" s="516"/>
      <c r="I16" s="513"/>
      <c r="J16" s="56" t="s">
        <v>92</v>
      </c>
      <c r="K16" s="56" t="s">
        <v>68</v>
      </c>
      <c r="L16" s="56" t="s">
        <v>67</v>
      </c>
      <c r="M16" s="56" t="s">
        <v>99</v>
      </c>
      <c r="N16" s="56" t="s">
        <v>92</v>
      </c>
      <c r="O16" s="57" t="s">
        <v>67</v>
      </c>
      <c r="P16" s="56" t="s">
        <v>92</v>
      </c>
      <c r="Q16" s="56" t="s">
        <v>92</v>
      </c>
      <c r="R16" s="513"/>
      <c r="S16" s="34" t="s">
        <v>68</v>
      </c>
      <c r="T16" s="56" t="s">
        <v>68</v>
      </c>
      <c r="U16" s="57" t="s">
        <v>94</v>
      </c>
      <c r="V16" s="522"/>
      <c r="W16" s="509"/>
      <c r="X16" s="41"/>
      <c r="Y16" s="41"/>
      <c r="Z16" s="41"/>
      <c r="AA16" s="41"/>
      <c r="AB16" s="41"/>
    </row>
    <row r="17" spans="1:28" ht="28.5" x14ac:dyDescent="0.65">
      <c r="A17" s="487">
        <v>1</v>
      </c>
      <c r="B17" s="502" t="s">
        <v>129</v>
      </c>
      <c r="C17" s="504">
        <v>29000000</v>
      </c>
      <c r="D17" s="383">
        <v>0</v>
      </c>
      <c r="E17" s="493" t="s">
        <v>54</v>
      </c>
      <c r="F17" s="495">
        <v>1</v>
      </c>
      <c r="G17" s="497" t="s">
        <v>116</v>
      </c>
      <c r="H17" s="58" t="s">
        <v>18</v>
      </c>
      <c r="I17" s="163">
        <v>45104</v>
      </c>
      <c r="J17" s="163">
        <f>I17+7</f>
        <v>45111</v>
      </c>
      <c r="K17" s="163">
        <f>J17+3</f>
        <v>45114</v>
      </c>
      <c r="L17" s="163">
        <f>K17+17</f>
        <v>45131</v>
      </c>
      <c r="M17" s="163">
        <f>L17+7</f>
        <v>45138</v>
      </c>
      <c r="N17" s="163">
        <f>M17+7</f>
        <v>45145</v>
      </c>
      <c r="O17" s="163">
        <f>N17+17</f>
        <v>45162</v>
      </c>
      <c r="P17" s="163">
        <f>O17+7</f>
        <v>45169</v>
      </c>
      <c r="Q17" s="163">
        <f>P17+7</f>
        <v>45176</v>
      </c>
      <c r="R17" s="383"/>
      <c r="S17" s="163">
        <f>Q17+4</f>
        <v>45180</v>
      </c>
      <c r="T17" s="163">
        <f>S17+7</f>
        <v>45187</v>
      </c>
      <c r="U17" s="163">
        <f>T17+7</f>
        <v>45194</v>
      </c>
      <c r="V17" s="64">
        <v>42885</v>
      </c>
      <c r="W17" s="65">
        <v>42894</v>
      </c>
      <c r="X17" s="41"/>
      <c r="Y17" s="41"/>
      <c r="Z17" s="41"/>
      <c r="AA17" s="41"/>
      <c r="AB17" s="41"/>
    </row>
    <row r="18" spans="1:28" ht="28.5" x14ac:dyDescent="0.65">
      <c r="A18" s="488"/>
      <c r="B18" s="503"/>
      <c r="C18" s="492"/>
      <c r="D18" s="384"/>
      <c r="E18" s="494"/>
      <c r="F18" s="496"/>
      <c r="G18" s="498"/>
      <c r="H18" s="59" t="s">
        <v>19</v>
      </c>
      <c r="I18" s="60"/>
      <c r="J18" s="61"/>
      <c r="K18" s="62"/>
      <c r="L18" s="63"/>
      <c r="M18" s="60"/>
      <c r="N18" s="61"/>
      <c r="O18" s="63"/>
      <c r="P18" s="60"/>
      <c r="Q18" s="62"/>
      <c r="R18" s="384"/>
      <c r="S18" s="62"/>
      <c r="T18" s="62"/>
      <c r="U18" s="63"/>
      <c r="V18" s="60"/>
      <c r="W18" s="63"/>
      <c r="X18" s="41"/>
      <c r="Y18" s="41"/>
      <c r="Z18" s="41"/>
      <c r="AA18" s="41"/>
      <c r="AB18" s="41"/>
    </row>
    <row r="19" spans="1:28" ht="28.5" x14ac:dyDescent="0.65">
      <c r="A19" s="487">
        <v>2</v>
      </c>
      <c r="B19" s="502" t="s">
        <v>130</v>
      </c>
      <c r="C19" s="504">
        <v>71000000</v>
      </c>
      <c r="D19" s="383">
        <v>0</v>
      </c>
      <c r="E19" s="493" t="s">
        <v>54</v>
      </c>
      <c r="F19" s="495">
        <v>2</v>
      </c>
      <c r="G19" s="497" t="s">
        <v>116</v>
      </c>
      <c r="H19" s="58" t="s">
        <v>18</v>
      </c>
      <c r="I19" s="163">
        <v>45104</v>
      </c>
      <c r="J19" s="163">
        <f>I19+7</f>
        <v>45111</v>
      </c>
      <c r="K19" s="163">
        <f>J19+3</f>
        <v>45114</v>
      </c>
      <c r="L19" s="163">
        <f>K19+17</f>
        <v>45131</v>
      </c>
      <c r="M19" s="163">
        <f>L19+7</f>
        <v>45138</v>
      </c>
      <c r="N19" s="163">
        <f>M19+7</f>
        <v>45145</v>
      </c>
      <c r="O19" s="163">
        <f>N19+17</f>
        <v>45162</v>
      </c>
      <c r="P19" s="163">
        <f>O19+7</f>
        <v>45169</v>
      </c>
      <c r="Q19" s="163">
        <f>P19+7</f>
        <v>45176</v>
      </c>
      <c r="R19" s="383"/>
      <c r="S19" s="163">
        <f>Q19+4</f>
        <v>45180</v>
      </c>
      <c r="T19" s="163">
        <f>S19+7</f>
        <v>45187</v>
      </c>
      <c r="U19" s="163">
        <f>T19+7</f>
        <v>45194</v>
      </c>
      <c r="V19" s="64">
        <v>42885</v>
      </c>
      <c r="W19" s="65">
        <v>42894</v>
      </c>
      <c r="X19" s="41"/>
      <c r="Y19" s="41"/>
      <c r="Z19" s="41"/>
      <c r="AA19" s="41"/>
      <c r="AB19" s="41"/>
    </row>
    <row r="20" spans="1:28" ht="28.5" x14ac:dyDescent="0.65">
      <c r="A20" s="488"/>
      <c r="B20" s="503"/>
      <c r="C20" s="492"/>
      <c r="D20" s="384"/>
      <c r="E20" s="494"/>
      <c r="F20" s="496"/>
      <c r="G20" s="498"/>
      <c r="H20" s="59" t="s">
        <v>19</v>
      </c>
      <c r="I20" s="60"/>
      <c r="J20" s="61"/>
      <c r="K20" s="62"/>
      <c r="L20" s="63"/>
      <c r="M20" s="60"/>
      <c r="N20" s="61"/>
      <c r="O20" s="63"/>
      <c r="P20" s="60"/>
      <c r="Q20" s="62"/>
      <c r="R20" s="384"/>
      <c r="S20" s="62"/>
      <c r="T20" s="62"/>
      <c r="U20" s="63"/>
      <c r="V20" s="60"/>
      <c r="W20" s="63"/>
      <c r="X20" s="41"/>
      <c r="Y20" s="41"/>
      <c r="Z20" s="41"/>
      <c r="AA20" s="41"/>
      <c r="AB20" s="41"/>
    </row>
    <row r="21" spans="1:28" s="14" customFormat="1" ht="28.5" x14ac:dyDescent="0.65">
      <c r="A21" s="487">
        <v>3</v>
      </c>
      <c r="B21" s="398" t="s">
        <v>137</v>
      </c>
      <c r="C21" s="448">
        <v>65000000</v>
      </c>
      <c r="D21" s="383">
        <v>0</v>
      </c>
      <c r="E21" s="493" t="s">
        <v>54</v>
      </c>
      <c r="F21" s="495">
        <v>3</v>
      </c>
      <c r="G21" s="497" t="s">
        <v>116</v>
      </c>
      <c r="H21" s="172" t="s">
        <v>18</v>
      </c>
      <c r="I21" s="163">
        <v>45106</v>
      </c>
      <c r="J21" s="163">
        <f>I21+7</f>
        <v>45113</v>
      </c>
      <c r="K21" s="163">
        <f>J21+4</f>
        <v>45117</v>
      </c>
      <c r="L21" s="163">
        <f>K21+17</f>
        <v>45134</v>
      </c>
      <c r="M21" s="163">
        <f>L21+7</f>
        <v>45141</v>
      </c>
      <c r="N21" s="163">
        <f>M21+7</f>
        <v>45148</v>
      </c>
      <c r="O21" s="163">
        <f>N21+18</f>
        <v>45166</v>
      </c>
      <c r="P21" s="163">
        <f>O21+7</f>
        <v>45173</v>
      </c>
      <c r="Q21" s="163">
        <f>P21+7</f>
        <v>45180</v>
      </c>
      <c r="R21" s="383"/>
      <c r="S21" s="163">
        <f>Q21+4</f>
        <v>45184</v>
      </c>
      <c r="T21" s="163">
        <f>S21+7</f>
        <v>45191</v>
      </c>
      <c r="U21" s="163">
        <f>T21+7</f>
        <v>45198</v>
      </c>
      <c r="V21" s="64">
        <v>42885</v>
      </c>
      <c r="W21" s="65">
        <v>42894</v>
      </c>
      <c r="X21" s="173"/>
      <c r="Y21" s="173"/>
      <c r="Z21" s="173"/>
      <c r="AA21" s="173"/>
      <c r="AB21" s="173"/>
    </row>
    <row r="22" spans="1:28" s="14" customFormat="1" ht="28.5" x14ac:dyDescent="0.65">
      <c r="A22" s="488"/>
      <c r="B22" s="399"/>
      <c r="C22" s="449"/>
      <c r="D22" s="384"/>
      <c r="E22" s="494"/>
      <c r="F22" s="496"/>
      <c r="G22" s="498"/>
      <c r="H22" s="60" t="s">
        <v>19</v>
      </c>
      <c r="I22" s="60"/>
      <c r="J22" s="60"/>
      <c r="K22" s="60"/>
      <c r="L22" s="60"/>
      <c r="M22" s="60"/>
      <c r="N22" s="60"/>
      <c r="O22" s="60"/>
      <c r="P22" s="60"/>
      <c r="Q22" s="60"/>
      <c r="R22" s="384"/>
      <c r="S22" s="60"/>
      <c r="T22" s="60"/>
      <c r="U22" s="60"/>
      <c r="V22" s="60"/>
      <c r="W22" s="60"/>
      <c r="X22" s="173"/>
      <c r="Y22" s="173"/>
      <c r="Z22" s="173"/>
      <c r="AA22" s="173"/>
      <c r="AB22" s="173"/>
    </row>
    <row r="23" spans="1:28" s="14" customFormat="1" ht="28.5" x14ac:dyDescent="0.65">
      <c r="A23" s="487">
        <v>4</v>
      </c>
      <c r="B23" s="398" t="s">
        <v>133</v>
      </c>
      <c r="C23" s="448">
        <v>23000000</v>
      </c>
      <c r="D23" s="383">
        <v>0</v>
      </c>
      <c r="E23" s="493" t="s">
        <v>54</v>
      </c>
      <c r="F23" s="495">
        <v>4</v>
      </c>
      <c r="G23" s="497" t="s">
        <v>116</v>
      </c>
      <c r="H23" s="172" t="s">
        <v>18</v>
      </c>
      <c r="I23" s="163">
        <v>45106</v>
      </c>
      <c r="J23" s="163">
        <f>I23+7</f>
        <v>45113</v>
      </c>
      <c r="K23" s="163">
        <f>J23+4</f>
        <v>45117</v>
      </c>
      <c r="L23" s="163">
        <f>K23+17</f>
        <v>45134</v>
      </c>
      <c r="M23" s="163">
        <f>L23+7</f>
        <v>45141</v>
      </c>
      <c r="N23" s="163">
        <f>M23+7</f>
        <v>45148</v>
      </c>
      <c r="O23" s="163">
        <f>N23+18</f>
        <v>45166</v>
      </c>
      <c r="P23" s="163">
        <f>O23+7</f>
        <v>45173</v>
      </c>
      <c r="Q23" s="163">
        <f>P23+7</f>
        <v>45180</v>
      </c>
      <c r="R23" s="383"/>
      <c r="S23" s="163">
        <f>Q23+4</f>
        <v>45184</v>
      </c>
      <c r="T23" s="163">
        <f>S23+7</f>
        <v>45191</v>
      </c>
      <c r="U23" s="163">
        <f>T23+7</f>
        <v>45198</v>
      </c>
      <c r="V23" s="64">
        <v>42885</v>
      </c>
      <c r="W23" s="65">
        <v>42894</v>
      </c>
      <c r="X23" s="173"/>
      <c r="Y23" s="173"/>
      <c r="Z23" s="173"/>
      <c r="AA23" s="173"/>
      <c r="AB23" s="173"/>
    </row>
    <row r="24" spans="1:28" s="14" customFormat="1" ht="29" thickBot="1" x14ac:dyDescent="0.7">
      <c r="A24" s="488"/>
      <c r="B24" s="399"/>
      <c r="C24" s="449"/>
      <c r="D24" s="384"/>
      <c r="E24" s="494"/>
      <c r="F24" s="496"/>
      <c r="G24" s="498"/>
      <c r="H24" s="60" t="s">
        <v>19</v>
      </c>
      <c r="I24" s="60"/>
      <c r="J24" s="60"/>
      <c r="K24" s="60"/>
      <c r="L24" s="60"/>
      <c r="M24" s="60"/>
      <c r="N24" s="60"/>
      <c r="O24" s="60"/>
      <c r="P24" s="60"/>
      <c r="Q24" s="60"/>
      <c r="R24" s="384"/>
      <c r="S24" s="60"/>
      <c r="T24" s="60"/>
      <c r="U24" s="60"/>
      <c r="V24" s="60"/>
      <c r="W24" s="60"/>
      <c r="X24" s="173"/>
      <c r="Y24" s="173"/>
      <c r="Z24" s="173"/>
      <c r="AA24" s="173"/>
      <c r="AB24" s="173"/>
    </row>
    <row r="25" spans="1:28" s="14" customFormat="1" ht="28.5" x14ac:dyDescent="0.65">
      <c r="A25" s="487">
        <v>5</v>
      </c>
      <c r="B25" s="499" t="s">
        <v>134</v>
      </c>
      <c r="C25" s="501">
        <v>134000000</v>
      </c>
      <c r="D25" s="383">
        <v>0</v>
      </c>
      <c r="E25" s="493" t="s">
        <v>54</v>
      </c>
      <c r="F25" s="495">
        <v>5</v>
      </c>
      <c r="G25" s="497" t="s">
        <v>116</v>
      </c>
      <c r="H25" s="172" t="s">
        <v>18</v>
      </c>
      <c r="I25" s="163">
        <v>45107</v>
      </c>
      <c r="J25" s="163">
        <f>I25+7</f>
        <v>45114</v>
      </c>
      <c r="K25" s="163">
        <f>J25+4</f>
        <v>45118</v>
      </c>
      <c r="L25" s="163">
        <f>K25+17</f>
        <v>45135</v>
      </c>
      <c r="M25" s="163">
        <f>L25+7</f>
        <v>45142</v>
      </c>
      <c r="N25" s="163">
        <f>M25+7</f>
        <v>45149</v>
      </c>
      <c r="O25" s="163">
        <f>N25+18</f>
        <v>45167</v>
      </c>
      <c r="P25" s="163">
        <f>O25+7</f>
        <v>45174</v>
      </c>
      <c r="Q25" s="163">
        <f>P25+7</f>
        <v>45181</v>
      </c>
      <c r="R25" s="383"/>
      <c r="S25" s="163">
        <f>Q25+6</f>
        <v>45187</v>
      </c>
      <c r="T25" s="163">
        <f>S25+7</f>
        <v>45194</v>
      </c>
      <c r="U25" s="163">
        <f>T25+7</f>
        <v>45201</v>
      </c>
      <c r="V25" s="64">
        <v>42885</v>
      </c>
      <c r="W25" s="65">
        <v>42894</v>
      </c>
      <c r="X25" s="173"/>
      <c r="Y25" s="173"/>
      <c r="Z25" s="173"/>
      <c r="AA25" s="173"/>
      <c r="AB25" s="173"/>
    </row>
    <row r="26" spans="1:28" s="14" customFormat="1" ht="29" thickBot="1" x14ac:dyDescent="0.7">
      <c r="A26" s="488"/>
      <c r="B26" s="500"/>
      <c r="C26" s="449"/>
      <c r="D26" s="384"/>
      <c r="E26" s="494"/>
      <c r="F26" s="496"/>
      <c r="G26" s="498"/>
      <c r="H26" s="60" t="s">
        <v>19</v>
      </c>
      <c r="I26" s="60"/>
      <c r="J26" s="60"/>
      <c r="K26" s="60"/>
      <c r="L26" s="60"/>
      <c r="M26" s="60"/>
      <c r="N26" s="60"/>
      <c r="O26" s="60"/>
      <c r="P26" s="60"/>
      <c r="Q26" s="60"/>
      <c r="R26" s="384"/>
      <c r="S26" s="60"/>
      <c r="T26" s="60"/>
      <c r="U26" s="60"/>
      <c r="V26" s="60"/>
      <c r="W26" s="60"/>
      <c r="X26" s="173"/>
      <c r="Y26" s="173"/>
      <c r="Z26" s="173"/>
      <c r="AA26" s="173"/>
      <c r="AB26" s="173"/>
    </row>
    <row r="27" spans="1:28" s="14" customFormat="1" ht="28.5" x14ac:dyDescent="0.65">
      <c r="A27" s="487">
        <v>6</v>
      </c>
      <c r="B27" s="489" t="s">
        <v>135</v>
      </c>
      <c r="C27" s="491">
        <v>30000000</v>
      </c>
      <c r="D27" s="383">
        <v>0</v>
      </c>
      <c r="E27" s="493" t="s">
        <v>54</v>
      </c>
      <c r="F27" s="495">
        <v>6</v>
      </c>
      <c r="G27" s="497" t="s">
        <v>116</v>
      </c>
      <c r="H27" s="172" t="s">
        <v>18</v>
      </c>
      <c r="I27" s="163">
        <v>45107</v>
      </c>
      <c r="J27" s="163">
        <f>I27+7</f>
        <v>45114</v>
      </c>
      <c r="K27" s="163">
        <f>J27+4</f>
        <v>45118</v>
      </c>
      <c r="L27" s="163">
        <f>K27+17</f>
        <v>45135</v>
      </c>
      <c r="M27" s="163">
        <f>L27+7</f>
        <v>45142</v>
      </c>
      <c r="N27" s="163">
        <f>M27+7</f>
        <v>45149</v>
      </c>
      <c r="O27" s="163">
        <f>N27+18</f>
        <v>45167</v>
      </c>
      <c r="P27" s="163">
        <f>O27+7</f>
        <v>45174</v>
      </c>
      <c r="Q27" s="163">
        <f>P27+7</f>
        <v>45181</v>
      </c>
      <c r="R27" s="383"/>
      <c r="S27" s="163">
        <f>Q27+6</f>
        <v>45187</v>
      </c>
      <c r="T27" s="163">
        <f>S27+7</f>
        <v>45194</v>
      </c>
      <c r="U27" s="163">
        <f>T27+7</f>
        <v>45201</v>
      </c>
      <c r="V27" s="64">
        <v>42885</v>
      </c>
      <c r="W27" s="65">
        <v>42894</v>
      </c>
      <c r="X27" s="173"/>
      <c r="Y27" s="173"/>
      <c r="Z27" s="173"/>
      <c r="AA27" s="173"/>
      <c r="AB27" s="173"/>
    </row>
    <row r="28" spans="1:28" s="14" customFormat="1" ht="29" thickBot="1" x14ac:dyDescent="0.7">
      <c r="A28" s="488"/>
      <c r="B28" s="490"/>
      <c r="C28" s="492"/>
      <c r="D28" s="384"/>
      <c r="E28" s="494"/>
      <c r="F28" s="496"/>
      <c r="G28" s="498"/>
      <c r="H28" s="60" t="s">
        <v>19</v>
      </c>
      <c r="I28" s="60"/>
      <c r="J28" s="60"/>
      <c r="K28" s="60"/>
      <c r="L28" s="60"/>
      <c r="M28" s="60"/>
      <c r="N28" s="60"/>
      <c r="O28" s="60"/>
      <c r="P28" s="60"/>
      <c r="Q28" s="60"/>
      <c r="R28" s="384"/>
      <c r="S28" s="60"/>
      <c r="T28" s="60"/>
      <c r="U28" s="60"/>
      <c r="V28" s="60"/>
      <c r="W28" s="60"/>
      <c r="X28" s="173"/>
      <c r="Y28" s="173"/>
      <c r="Z28" s="173"/>
      <c r="AA28" s="173"/>
      <c r="AB28" s="173"/>
    </row>
    <row r="29" spans="1:28" s="14" customFormat="1" ht="28.5" x14ac:dyDescent="0.65">
      <c r="A29" s="487">
        <v>7</v>
      </c>
      <c r="B29" s="489" t="s">
        <v>136</v>
      </c>
      <c r="C29" s="491">
        <v>50000000</v>
      </c>
      <c r="D29" s="383">
        <v>0</v>
      </c>
      <c r="E29" s="493" t="s">
        <v>54</v>
      </c>
      <c r="F29" s="495">
        <v>7</v>
      </c>
      <c r="G29" s="497" t="s">
        <v>116</v>
      </c>
      <c r="H29" s="172" t="s">
        <v>18</v>
      </c>
      <c r="I29" s="163">
        <v>45107</v>
      </c>
      <c r="J29" s="163">
        <f>I29+7</f>
        <v>45114</v>
      </c>
      <c r="K29" s="163">
        <f>J29+4</f>
        <v>45118</v>
      </c>
      <c r="L29" s="163">
        <f>K29+17</f>
        <v>45135</v>
      </c>
      <c r="M29" s="163">
        <f>L29+7</f>
        <v>45142</v>
      </c>
      <c r="N29" s="163">
        <f>M29+7</f>
        <v>45149</v>
      </c>
      <c r="O29" s="163">
        <f>N29+18</f>
        <v>45167</v>
      </c>
      <c r="P29" s="163">
        <f>O29+7</f>
        <v>45174</v>
      </c>
      <c r="Q29" s="163">
        <f>P29+7</f>
        <v>45181</v>
      </c>
      <c r="R29" s="383"/>
      <c r="S29" s="163">
        <f>Q29+6</f>
        <v>45187</v>
      </c>
      <c r="T29" s="163">
        <f>S29+7</f>
        <v>45194</v>
      </c>
      <c r="U29" s="163">
        <f>T29+7</f>
        <v>45201</v>
      </c>
      <c r="V29" s="64">
        <v>42885</v>
      </c>
      <c r="W29" s="65">
        <v>42894</v>
      </c>
      <c r="X29" s="173"/>
      <c r="Y29" s="173"/>
      <c r="Z29" s="173"/>
      <c r="AA29" s="173"/>
      <c r="AB29" s="173"/>
    </row>
    <row r="30" spans="1:28" s="14" customFormat="1" ht="29" thickBot="1" x14ac:dyDescent="0.7">
      <c r="A30" s="488"/>
      <c r="B30" s="490"/>
      <c r="C30" s="492"/>
      <c r="D30" s="384"/>
      <c r="E30" s="494"/>
      <c r="F30" s="496"/>
      <c r="G30" s="498"/>
      <c r="H30" s="60" t="s">
        <v>19</v>
      </c>
      <c r="I30" s="60"/>
      <c r="J30" s="60"/>
      <c r="K30" s="60"/>
      <c r="L30" s="60"/>
      <c r="M30" s="60"/>
      <c r="N30" s="60"/>
      <c r="O30" s="60"/>
      <c r="P30" s="60"/>
      <c r="Q30" s="60"/>
      <c r="R30" s="384"/>
      <c r="S30" s="60"/>
      <c r="T30" s="60"/>
      <c r="U30" s="60"/>
      <c r="V30" s="60"/>
      <c r="W30" s="60"/>
      <c r="X30" s="173"/>
      <c r="Y30" s="173"/>
      <c r="Z30" s="173"/>
      <c r="AA30" s="173"/>
      <c r="AB30" s="173"/>
    </row>
    <row r="31" spans="1:28" ht="42.5" customHeight="1" thickBot="1" x14ac:dyDescent="0.7">
      <c r="A31" s="66"/>
      <c r="B31" s="67" t="s">
        <v>2</v>
      </c>
      <c r="C31" s="162">
        <f>SUM(C17:C30)</f>
        <v>402000000</v>
      </c>
      <c r="D31" s="68"/>
      <c r="E31" s="69"/>
      <c r="F31" s="69"/>
      <c r="G31" s="70"/>
      <c r="H31" s="71"/>
      <c r="I31" s="72"/>
      <c r="J31" s="72"/>
      <c r="K31" s="73"/>
      <c r="L31" s="74"/>
      <c r="M31" s="75"/>
      <c r="N31" s="72"/>
      <c r="O31" s="76"/>
      <c r="P31" s="75"/>
      <c r="Q31" s="73"/>
      <c r="R31" s="77"/>
      <c r="S31" s="77"/>
      <c r="T31" s="77"/>
      <c r="U31" s="78"/>
      <c r="V31" s="75"/>
      <c r="W31" s="76"/>
      <c r="X31" s="41"/>
      <c r="Y31" s="41"/>
      <c r="Z31" s="41"/>
      <c r="AA31" s="41"/>
      <c r="AB31" s="41"/>
    </row>
    <row r="32" spans="1:28" ht="29.4" thickBot="1" x14ac:dyDescent="0.6">
      <c r="A32" s="36"/>
      <c r="B32" s="36"/>
      <c r="C32" s="36"/>
      <c r="D32" s="36"/>
      <c r="E32" s="36"/>
      <c r="F32" s="36"/>
      <c r="G32" s="36"/>
      <c r="H32" s="36"/>
      <c r="I32" s="36"/>
      <c r="J32" s="79"/>
      <c r="K32" s="79"/>
      <c r="L32" s="79"/>
      <c r="M32" s="79"/>
      <c r="N32" s="79"/>
      <c r="O32" s="79"/>
      <c r="P32" s="79"/>
      <c r="Q32" s="79"/>
      <c r="R32" s="80"/>
      <c r="S32" s="79"/>
      <c r="T32" s="79"/>
      <c r="U32" s="79"/>
      <c r="V32" s="81"/>
      <c r="W32" s="82"/>
      <c r="X32" s="53"/>
      <c r="Y32" s="41"/>
      <c r="Z32" s="41"/>
      <c r="AA32" s="41"/>
      <c r="AB32" s="41"/>
    </row>
    <row r="33" spans="1:28" ht="29" thickBot="1" x14ac:dyDescent="0.7">
      <c r="A33" s="36"/>
      <c r="B33" s="288" t="s">
        <v>30</v>
      </c>
      <c r="C33" s="289"/>
      <c r="D33" s="289"/>
      <c r="E33" s="289"/>
      <c r="F33" s="290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44"/>
      <c r="Y33" s="41"/>
      <c r="Z33" s="41"/>
      <c r="AA33" s="41"/>
      <c r="AB33" s="41"/>
    </row>
    <row r="34" spans="1:28" ht="29" thickBot="1" x14ac:dyDescent="0.7">
      <c r="A34" s="36"/>
      <c r="B34" s="83" t="s">
        <v>72</v>
      </c>
      <c r="C34" s="291" t="s">
        <v>127</v>
      </c>
      <c r="D34" s="292"/>
      <c r="E34" s="293"/>
      <c r="F34" s="294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40"/>
      <c r="W34" s="40"/>
      <c r="X34" s="44"/>
      <c r="Y34" s="41"/>
      <c r="Z34" s="41"/>
      <c r="AA34" s="41"/>
      <c r="AB34" s="41"/>
    </row>
    <row r="35" spans="1:28" ht="29" thickBot="1" x14ac:dyDescent="0.7">
      <c r="A35" s="45"/>
      <c r="B35" s="54"/>
      <c r="C35" s="55"/>
      <c r="D35" s="55"/>
      <c r="E35" s="55"/>
      <c r="F35" s="5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4"/>
      <c r="W35" s="44"/>
      <c r="X35" s="44"/>
      <c r="Y35" s="41"/>
      <c r="Z35" s="41"/>
      <c r="AA35" s="41"/>
      <c r="AB35" s="41"/>
    </row>
    <row r="36" spans="1:28" ht="29" thickBot="1" x14ac:dyDescent="0.7">
      <c r="A36" s="45"/>
      <c r="B36" s="287" t="s">
        <v>31</v>
      </c>
      <c r="C36" s="287"/>
      <c r="D36" s="298" t="s">
        <v>38</v>
      </c>
      <c r="E36" s="299"/>
      <c r="F36" s="299"/>
      <c r="G36" s="299"/>
      <c r="H36" s="300"/>
      <c r="I36" s="84"/>
      <c r="J36" s="319" t="s">
        <v>47</v>
      </c>
      <c r="K36" s="320"/>
      <c r="L36" s="321" t="s">
        <v>48</v>
      </c>
      <c r="M36" s="322"/>
      <c r="N36" s="323"/>
      <c r="O36" s="84"/>
      <c r="P36" s="334" t="s">
        <v>53</v>
      </c>
      <c r="Q36" s="335"/>
      <c r="R36" s="335"/>
      <c r="S36" s="335"/>
      <c r="T36" s="336"/>
      <c r="U36" s="84"/>
      <c r="V36" s="85"/>
      <c r="W36" s="85"/>
      <c r="X36" s="85"/>
      <c r="Y36" s="86"/>
      <c r="Z36" s="86"/>
      <c r="AA36" s="86"/>
      <c r="AB36" s="41"/>
    </row>
    <row r="37" spans="1:28" ht="29" thickBot="1" x14ac:dyDescent="0.7">
      <c r="A37" s="45"/>
      <c r="B37" s="287" t="s">
        <v>32</v>
      </c>
      <c r="C37" s="287"/>
      <c r="D37" s="87" t="s">
        <v>39</v>
      </c>
      <c r="E37" s="88"/>
      <c r="F37" s="301" t="s">
        <v>40</v>
      </c>
      <c r="G37" s="302"/>
      <c r="H37" s="303"/>
      <c r="I37" s="84"/>
      <c r="J37" s="317">
        <v>1</v>
      </c>
      <c r="K37" s="318"/>
      <c r="L37" s="314" t="s">
        <v>50</v>
      </c>
      <c r="M37" s="315"/>
      <c r="N37" s="316"/>
      <c r="O37" s="84"/>
      <c r="P37" s="89" t="s">
        <v>54</v>
      </c>
      <c r="Q37" s="314" t="s">
        <v>55</v>
      </c>
      <c r="R37" s="315"/>
      <c r="S37" s="315"/>
      <c r="T37" s="316"/>
      <c r="U37" s="84"/>
      <c r="V37" s="85"/>
      <c r="W37" s="85"/>
      <c r="X37" s="85"/>
      <c r="Y37" s="86"/>
      <c r="Z37" s="86"/>
      <c r="AA37" s="86"/>
      <c r="AB37" s="41"/>
    </row>
    <row r="38" spans="1:28" ht="29" thickBot="1" x14ac:dyDescent="0.7">
      <c r="A38" s="45"/>
      <c r="B38" s="287" t="s">
        <v>33</v>
      </c>
      <c r="C38" s="287"/>
      <c r="D38" s="90" t="s">
        <v>41</v>
      </c>
      <c r="E38" s="91"/>
      <c r="F38" s="295" t="s">
        <v>42</v>
      </c>
      <c r="G38" s="296"/>
      <c r="H38" s="297"/>
      <c r="I38" s="84"/>
      <c r="J38" s="312">
        <v>2</v>
      </c>
      <c r="K38" s="313"/>
      <c r="L38" s="314" t="s">
        <v>51</v>
      </c>
      <c r="M38" s="315"/>
      <c r="N38" s="316"/>
      <c r="O38" s="84"/>
      <c r="P38" s="92" t="s">
        <v>56</v>
      </c>
      <c r="Q38" s="314" t="s">
        <v>57</v>
      </c>
      <c r="R38" s="315"/>
      <c r="S38" s="315"/>
      <c r="T38" s="316"/>
      <c r="U38" s="84"/>
      <c r="V38" s="85"/>
      <c r="W38" s="85"/>
      <c r="X38" s="85"/>
      <c r="Y38" s="86"/>
      <c r="Z38" s="86"/>
      <c r="AA38" s="86"/>
      <c r="AB38" s="41"/>
    </row>
    <row r="39" spans="1:28" ht="29" thickBot="1" x14ac:dyDescent="0.7">
      <c r="A39" s="45"/>
      <c r="B39" s="287" t="s">
        <v>34</v>
      </c>
      <c r="C39" s="287"/>
      <c r="D39" s="87" t="s">
        <v>116</v>
      </c>
      <c r="E39" s="88"/>
      <c r="F39" s="295" t="s">
        <v>119</v>
      </c>
      <c r="G39" s="296"/>
      <c r="H39" s="297"/>
      <c r="I39" s="84"/>
      <c r="J39" s="312">
        <v>3</v>
      </c>
      <c r="K39" s="313"/>
      <c r="L39" s="314" t="s">
        <v>52</v>
      </c>
      <c r="M39" s="315"/>
      <c r="N39" s="316"/>
      <c r="O39" s="84"/>
      <c r="P39" s="93" t="s">
        <v>58</v>
      </c>
      <c r="Q39" s="306" t="s">
        <v>59</v>
      </c>
      <c r="R39" s="307"/>
      <c r="S39" s="307"/>
      <c r="T39" s="308"/>
      <c r="U39" s="84"/>
      <c r="V39" s="85"/>
      <c r="W39" s="85"/>
      <c r="X39" s="85"/>
      <c r="Y39" s="86"/>
      <c r="Z39" s="86"/>
      <c r="AA39" s="86"/>
      <c r="AB39" s="41"/>
    </row>
    <row r="40" spans="1:28" ht="29" thickBot="1" x14ac:dyDescent="0.7">
      <c r="A40" s="45"/>
      <c r="B40" s="287" t="s">
        <v>35</v>
      </c>
      <c r="C40" s="287"/>
      <c r="D40" s="90" t="s">
        <v>43</v>
      </c>
      <c r="E40" s="91"/>
      <c r="F40" s="295" t="s">
        <v>44</v>
      </c>
      <c r="G40" s="296"/>
      <c r="H40" s="297"/>
      <c r="I40" s="84"/>
      <c r="J40" s="304">
        <v>4</v>
      </c>
      <c r="K40" s="305"/>
      <c r="L40" s="306" t="s">
        <v>49</v>
      </c>
      <c r="M40" s="307"/>
      <c r="N40" s="308"/>
      <c r="O40" s="84"/>
      <c r="P40" s="84"/>
      <c r="Q40" s="84"/>
      <c r="R40" s="84"/>
      <c r="S40" s="84"/>
      <c r="T40" s="84"/>
      <c r="U40" s="84"/>
      <c r="V40" s="85"/>
      <c r="W40" s="85"/>
      <c r="X40" s="85"/>
      <c r="Y40" s="86"/>
      <c r="Z40" s="86"/>
      <c r="AA40" s="86"/>
      <c r="AB40" s="41"/>
    </row>
    <row r="41" spans="1:28" ht="29" thickBot="1" x14ac:dyDescent="0.7">
      <c r="A41" s="45"/>
      <c r="B41" s="287" t="s">
        <v>36</v>
      </c>
      <c r="C41" s="287"/>
      <c r="D41" s="94" t="s">
        <v>45</v>
      </c>
      <c r="E41" s="95"/>
      <c r="F41" s="309" t="s">
        <v>46</v>
      </c>
      <c r="G41" s="310"/>
      <c r="H41" s="311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5"/>
      <c r="W41" s="85"/>
      <c r="X41" s="85"/>
      <c r="Y41" s="86"/>
      <c r="Z41" s="86"/>
      <c r="AA41" s="86"/>
      <c r="AB41" s="41"/>
    </row>
    <row r="42" spans="1:28" ht="28.5" x14ac:dyDescent="0.65">
      <c r="A42" s="45"/>
      <c r="B42" s="287" t="s">
        <v>37</v>
      </c>
      <c r="C42" s="287"/>
      <c r="D42" s="287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5"/>
      <c r="W42" s="85"/>
      <c r="X42" s="85"/>
      <c r="Y42" s="86"/>
      <c r="Z42" s="86"/>
      <c r="AA42" s="86"/>
      <c r="AB42" s="41"/>
    </row>
    <row r="43" spans="1:28" ht="28.5" x14ac:dyDescent="0.65">
      <c r="A43" s="45"/>
      <c r="B43" s="96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5"/>
      <c r="W43" s="85"/>
      <c r="X43" s="85"/>
      <c r="Y43" s="86"/>
      <c r="Z43" s="86"/>
      <c r="AA43" s="86"/>
      <c r="AB43" s="41"/>
    </row>
    <row r="44" spans="1:28" ht="28.5" x14ac:dyDescent="0.65">
      <c r="A44" s="45"/>
      <c r="B44" s="84"/>
      <c r="C44" s="84"/>
      <c r="D44" s="84"/>
      <c r="E44" s="84"/>
      <c r="F44" s="84"/>
      <c r="G44" s="84"/>
      <c r="H44" s="84"/>
      <c r="I44" s="84"/>
      <c r="J44" s="97"/>
      <c r="K44" s="97"/>
      <c r="L44" s="97"/>
      <c r="M44" s="97"/>
      <c r="N44" s="97"/>
      <c r="O44" s="97"/>
      <c r="P44" s="97"/>
      <c r="Q44" s="97"/>
      <c r="R44" s="84"/>
      <c r="S44" s="84"/>
      <c r="T44" s="84"/>
      <c r="U44" s="84"/>
      <c r="V44" s="98">
        <f>+V32/20</f>
        <v>0</v>
      </c>
      <c r="W44" s="99" t="s">
        <v>74</v>
      </c>
      <c r="X44" s="85"/>
      <c r="Y44" s="86"/>
      <c r="Z44" s="86"/>
      <c r="AA44" s="86"/>
      <c r="AB44" s="41"/>
    </row>
    <row r="45" spans="1:28" ht="28.5" x14ac:dyDescent="0.65">
      <c r="A45" s="45"/>
      <c r="B45" s="84"/>
      <c r="C45" s="100"/>
      <c r="D45" s="100"/>
      <c r="E45" s="100"/>
      <c r="F45" s="100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85"/>
      <c r="X45" s="85"/>
      <c r="Y45" s="86"/>
      <c r="Z45" s="86"/>
      <c r="AA45" s="86"/>
      <c r="AB45" s="41"/>
    </row>
    <row r="46" spans="1:28" ht="28.5" x14ac:dyDescent="0.65">
      <c r="A46" s="44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86"/>
      <c r="Z46" s="86"/>
      <c r="AA46" s="86"/>
      <c r="AB46" s="41"/>
    </row>
    <row r="47" spans="1:28" ht="28.5" x14ac:dyDescent="0.65">
      <c r="A47" s="44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86"/>
      <c r="Z47" s="86"/>
      <c r="AA47" s="86"/>
      <c r="AB47" s="41"/>
    </row>
    <row r="48" spans="1:28" ht="28.5" x14ac:dyDescent="0.65">
      <c r="A48" s="44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86"/>
      <c r="Z48" s="86"/>
      <c r="AA48" s="86"/>
      <c r="AB48" s="41"/>
    </row>
    <row r="49" spans="1:28" ht="28.5" x14ac:dyDescent="0.65">
      <c r="A49" s="44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86"/>
      <c r="Z49" s="86"/>
      <c r="AA49" s="86"/>
      <c r="AB49" s="41"/>
    </row>
    <row r="50" spans="1:28" ht="28.5" x14ac:dyDescent="0.65">
      <c r="A50" s="44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86"/>
      <c r="Z50" s="86"/>
      <c r="AA50" s="86"/>
      <c r="AB50" s="41"/>
    </row>
    <row r="51" spans="1:28" ht="21" x14ac:dyDescent="0.5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</row>
    <row r="52" spans="1:28" ht="21" x14ac:dyDescent="0.5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</row>
    <row r="53" spans="1:28" ht="21" x14ac:dyDescent="0.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</row>
    <row r="54" spans="1:28" ht="21" x14ac:dyDescent="0.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spans="1:28" ht="21" x14ac:dyDescent="0.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spans="1:28" ht="21" x14ac:dyDescent="0.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</row>
    <row r="57" spans="1:28" ht="21" x14ac:dyDescent="0.5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</row>
    <row r="58" spans="1:28" ht="21" x14ac:dyDescent="0.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</row>
    <row r="59" spans="1:28" ht="21" x14ac:dyDescent="0.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</row>
    <row r="60" spans="1:28" ht="21" x14ac:dyDescent="0.5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</row>
    <row r="61" spans="1:28" ht="21" x14ac:dyDescent="0.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</row>
    <row r="62" spans="1:28" ht="21" x14ac:dyDescent="0.5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spans="1:28" ht="21" x14ac:dyDescent="0.5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spans="1:28" ht="21" x14ac:dyDescent="0.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spans="2:27" ht="21" x14ac:dyDescent="0.5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  <row r="66" spans="2:27" ht="21" x14ac:dyDescent="0.5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</row>
    <row r="67" spans="2:27" ht="21" x14ac:dyDescent="0.5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</row>
    <row r="68" spans="2:27" ht="21" x14ac:dyDescent="0.5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</row>
    <row r="69" spans="2:27" ht="21" x14ac:dyDescent="0.5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spans="2:27" ht="21" x14ac:dyDescent="0.5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</row>
    <row r="71" spans="2:27" ht="21" x14ac:dyDescent="0.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</row>
    <row r="72" spans="2:27" ht="21" x14ac:dyDescent="0.5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</row>
    <row r="73" spans="2:27" ht="21" x14ac:dyDescent="0.5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</row>
    <row r="74" spans="2:27" ht="21" x14ac:dyDescent="0.5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</row>
    <row r="75" spans="2:27" ht="21" x14ac:dyDescent="0.5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</row>
    <row r="76" spans="2:27" ht="21" x14ac:dyDescent="0.5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</row>
    <row r="77" spans="2:27" ht="21" x14ac:dyDescent="0.5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</row>
    <row r="78" spans="2:27" ht="21" x14ac:dyDescent="0.5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</row>
    <row r="79" spans="2:27" ht="21" x14ac:dyDescent="0.5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</row>
    <row r="80" spans="2:27" ht="21" x14ac:dyDescent="0.5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</row>
    <row r="81" spans="2:27" ht="21" x14ac:dyDescent="0.5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</row>
    <row r="82" spans="2:27" ht="21" x14ac:dyDescent="0.5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</row>
    <row r="83" spans="2:27" ht="21" x14ac:dyDescent="0.5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</row>
    <row r="84" spans="2:27" ht="21" x14ac:dyDescent="0.5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</row>
    <row r="85" spans="2:27" ht="21" x14ac:dyDescent="0.5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</row>
    <row r="86" spans="2:27" ht="21" x14ac:dyDescent="0.5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</row>
    <row r="87" spans="2:27" ht="21" x14ac:dyDescent="0.5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</row>
    <row r="88" spans="2:27" ht="21" x14ac:dyDescent="0.5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</row>
    <row r="89" spans="2:27" ht="21" x14ac:dyDescent="0.5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</row>
    <row r="90" spans="2:27" ht="21" x14ac:dyDescent="0.5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</row>
    <row r="91" spans="2:27" ht="21" x14ac:dyDescent="0.5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</row>
    <row r="92" spans="2:27" ht="21" x14ac:dyDescent="0.5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</row>
    <row r="93" spans="2:27" ht="21" x14ac:dyDescent="0.5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</row>
    <row r="94" spans="2:27" ht="21" x14ac:dyDescent="0.5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</row>
    <row r="95" spans="2:27" ht="21" x14ac:dyDescent="0.5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</row>
    <row r="96" spans="2:27" ht="21" x14ac:dyDescent="0.5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</row>
    <row r="97" spans="2:27" ht="21" x14ac:dyDescent="0.5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</row>
    <row r="98" spans="2:27" ht="21" x14ac:dyDescent="0.5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</row>
    <row r="99" spans="2:27" ht="21" x14ac:dyDescent="0.5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</row>
    <row r="100" spans="2:27" ht="21" x14ac:dyDescent="0.5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</row>
    <row r="101" spans="2:27" ht="21" x14ac:dyDescent="0.5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</row>
    <row r="102" spans="2:27" ht="21" x14ac:dyDescent="0.5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</row>
    <row r="103" spans="2:27" ht="21" x14ac:dyDescent="0.5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</row>
    <row r="104" spans="2:27" ht="21" x14ac:dyDescent="0.5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</row>
    <row r="105" spans="2:27" ht="21" x14ac:dyDescent="0.5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</row>
    <row r="106" spans="2:27" ht="21" x14ac:dyDescent="0.5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</row>
    <row r="107" spans="2:27" ht="21" x14ac:dyDescent="0.5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</row>
    <row r="108" spans="2:27" ht="21" x14ac:dyDescent="0.5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</row>
    <row r="109" spans="2:27" ht="21" x14ac:dyDescent="0.5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</row>
    <row r="110" spans="2:27" ht="21" x14ac:dyDescent="0.5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</row>
    <row r="111" spans="2:27" ht="21" x14ac:dyDescent="0.5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</row>
    <row r="112" spans="2:27" ht="21" x14ac:dyDescent="0.5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</row>
    <row r="113" spans="2:27" ht="21" x14ac:dyDescent="0.5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</row>
    <row r="114" spans="2:27" ht="21" x14ac:dyDescent="0.5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</row>
    <row r="115" spans="2:27" ht="21" x14ac:dyDescent="0.5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</row>
    <row r="116" spans="2:27" ht="21" x14ac:dyDescent="0.5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</row>
    <row r="117" spans="2:27" ht="21" x14ac:dyDescent="0.5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spans="2:27" ht="21" x14ac:dyDescent="0.5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</row>
    <row r="119" spans="2:27" ht="21" x14ac:dyDescent="0.5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</row>
    <row r="120" spans="2:27" ht="21" x14ac:dyDescent="0.5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</row>
    <row r="121" spans="2:27" ht="21" x14ac:dyDescent="0.5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</row>
    <row r="122" spans="2:27" ht="21" x14ac:dyDescent="0.5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</row>
    <row r="123" spans="2:27" ht="21" x14ac:dyDescent="0.5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</row>
    <row r="124" spans="2:27" ht="21" x14ac:dyDescent="0.5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</row>
    <row r="125" spans="2:27" ht="21" x14ac:dyDescent="0.5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</row>
    <row r="126" spans="2:27" ht="21" x14ac:dyDescent="0.5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</row>
    <row r="127" spans="2:27" ht="21" x14ac:dyDescent="0.5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</row>
    <row r="128" spans="2:27" ht="21" x14ac:dyDescent="0.5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</row>
    <row r="129" spans="2:27" ht="21" x14ac:dyDescent="0.5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</row>
    <row r="130" spans="2:27" ht="21" x14ac:dyDescent="0.5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</row>
    <row r="131" spans="2:27" ht="21" x14ac:dyDescent="0.5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</row>
    <row r="132" spans="2:27" ht="21" x14ac:dyDescent="0.5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</row>
    <row r="133" spans="2:27" ht="21" x14ac:dyDescent="0.5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</row>
    <row r="134" spans="2:27" ht="21" x14ac:dyDescent="0.5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</row>
    <row r="135" spans="2:27" ht="21" x14ac:dyDescent="0.5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</row>
    <row r="136" spans="2:27" ht="21" x14ac:dyDescent="0.5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</row>
    <row r="137" spans="2:27" ht="21" x14ac:dyDescent="0.5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</row>
    <row r="138" spans="2:27" ht="21" x14ac:dyDescent="0.5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</row>
    <row r="139" spans="2:27" ht="21" x14ac:dyDescent="0.5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</row>
    <row r="140" spans="2:27" ht="21" x14ac:dyDescent="0.5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</row>
    <row r="141" spans="2:27" ht="21" x14ac:dyDescent="0.5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</row>
    <row r="142" spans="2:27" ht="21" x14ac:dyDescent="0.5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</row>
    <row r="143" spans="2:27" ht="21" x14ac:dyDescent="0.5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</row>
    <row r="144" spans="2:27" ht="21" x14ac:dyDescent="0.5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</row>
    <row r="145" spans="2:27" ht="21" x14ac:dyDescent="0.5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</row>
    <row r="146" spans="2:27" ht="21" x14ac:dyDescent="0.5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</row>
    <row r="147" spans="2:27" ht="21" x14ac:dyDescent="0.5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</row>
    <row r="148" spans="2:27" ht="21" x14ac:dyDescent="0.5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</row>
    <row r="149" spans="2:27" ht="21" x14ac:dyDescent="0.5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</row>
    <row r="150" spans="2:27" ht="21" x14ac:dyDescent="0.5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</row>
    <row r="151" spans="2:27" ht="21" x14ac:dyDescent="0.5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</row>
    <row r="152" spans="2:27" ht="21" x14ac:dyDescent="0.5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</row>
    <row r="153" spans="2:27" ht="21" x14ac:dyDescent="0.5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</row>
    <row r="154" spans="2:27" ht="21" x14ac:dyDescent="0.5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</row>
    <row r="155" spans="2:27" ht="21" x14ac:dyDescent="0.5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</row>
    <row r="156" spans="2:27" ht="21" x14ac:dyDescent="0.5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</row>
    <row r="157" spans="2:27" ht="21" x14ac:dyDescent="0.5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</row>
    <row r="158" spans="2:27" ht="21" x14ac:dyDescent="0.5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</row>
    <row r="159" spans="2:27" ht="21" x14ac:dyDescent="0.5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</row>
    <row r="160" spans="2:27" ht="21" x14ac:dyDescent="0.5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</row>
    <row r="161" spans="2:27" ht="21" x14ac:dyDescent="0.5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</row>
    <row r="162" spans="2:27" ht="21" x14ac:dyDescent="0.5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</row>
    <row r="163" spans="2:27" ht="21" x14ac:dyDescent="0.5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</row>
    <row r="164" spans="2:27" ht="21" x14ac:dyDescent="0.5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</row>
    <row r="165" spans="2:27" ht="21" x14ac:dyDescent="0.5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</row>
    <row r="166" spans="2:27" ht="21" x14ac:dyDescent="0.5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</row>
    <row r="167" spans="2:27" ht="21" x14ac:dyDescent="0.5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</row>
    <row r="168" spans="2:27" ht="21" x14ac:dyDescent="0.5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</row>
    <row r="169" spans="2:27" ht="21" x14ac:dyDescent="0.5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</row>
    <row r="170" spans="2:27" ht="21" x14ac:dyDescent="0.5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</row>
    <row r="171" spans="2:27" ht="21" x14ac:dyDescent="0.5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</row>
    <row r="172" spans="2:27" ht="21" x14ac:dyDescent="0.5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spans="2:27" ht="21" x14ac:dyDescent="0.5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spans="2:27" ht="21" x14ac:dyDescent="0.5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spans="2:27" ht="21" x14ac:dyDescent="0.5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</row>
    <row r="176" spans="2:27" ht="21" x14ac:dyDescent="0.5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</row>
    <row r="177" spans="2:27" ht="21" x14ac:dyDescent="0.5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spans="2:27" ht="21" x14ac:dyDescent="0.5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</row>
    <row r="179" spans="2:27" ht="21" x14ac:dyDescent="0.5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</row>
    <row r="180" spans="2:27" ht="21" x14ac:dyDescent="0.5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</row>
    <row r="181" spans="2:27" ht="21" x14ac:dyDescent="0.5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</row>
    <row r="182" spans="2:27" ht="21" x14ac:dyDescent="0.5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</row>
    <row r="183" spans="2:27" ht="21" x14ac:dyDescent="0.5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</row>
    <row r="184" spans="2:27" ht="21" x14ac:dyDescent="0.5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</row>
    <row r="185" spans="2:27" ht="21" x14ac:dyDescent="0.5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</row>
    <row r="186" spans="2:27" ht="21" x14ac:dyDescent="0.5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</row>
    <row r="187" spans="2:27" ht="21" x14ac:dyDescent="0.5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</row>
    <row r="188" spans="2:27" ht="21" x14ac:dyDescent="0.5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</row>
    <row r="189" spans="2:27" ht="21" x14ac:dyDescent="0.5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</row>
    <row r="190" spans="2:27" ht="21" x14ac:dyDescent="0.5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</row>
    <row r="191" spans="2:27" ht="21" x14ac:dyDescent="0.5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</row>
    <row r="192" spans="2:27" ht="21" x14ac:dyDescent="0.5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</row>
    <row r="193" spans="2:27" ht="21" x14ac:dyDescent="0.5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</row>
    <row r="194" spans="2:27" ht="21" x14ac:dyDescent="0.5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</row>
    <row r="195" spans="2:27" ht="21" x14ac:dyDescent="0.5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</row>
    <row r="196" spans="2:27" ht="21" x14ac:dyDescent="0.5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</row>
    <row r="197" spans="2:27" ht="21" x14ac:dyDescent="0.5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</row>
    <row r="198" spans="2:27" ht="21" x14ac:dyDescent="0.5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</row>
    <row r="199" spans="2:27" ht="21" x14ac:dyDescent="0.5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</row>
    <row r="200" spans="2:27" ht="21" x14ac:dyDescent="0.5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</row>
    <row r="201" spans="2:27" ht="21" x14ac:dyDescent="0.5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</row>
    <row r="202" spans="2:27" ht="21" x14ac:dyDescent="0.5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</row>
    <row r="203" spans="2:27" ht="21" x14ac:dyDescent="0.5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</row>
    <row r="204" spans="2:27" ht="21" x14ac:dyDescent="0.5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</row>
    <row r="205" spans="2:27" ht="21" x14ac:dyDescent="0.5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</row>
    <row r="206" spans="2:27" ht="21" x14ac:dyDescent="0.5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</row>
    <row r="207" spans="2:27" ht="21" x14ac:dyDescent="0.5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</row>
    <row r="208" spans="2:27" ht="21" x14ac:dyDescent="0.5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</row>
    <row r="209" spans="2:27" ht="21" x14ac:dyDescent="0.5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</row>
    <row r="210" spans="2:27" ht="21" x14ac:dyDescent="0.5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</row>
    <row r="211" spans="2:27" ht="21" x14ac:dyDescent="0.5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</row>
    <row r="212" spans="2:27" ht="21" x14ac:dyDescent="0.5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</row>
    <row r="213" spans="2:27" ht="21" x14ac:dyDescent="0.5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</row>
    <row r="214" spans="2:27" ht="21" x14ac:dyDescent="0.5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</row>
    <row r="215" spans="2:27" ht="21" x14ac:dyDescent="0.5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</row>
    <row r="216" spans="2:27" ht="21" x14ac:dyDescent="0.5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</row>
    <row r="217" spans="2:27" ht="21" x14ac:dyDescent="0.5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</row>
    <row r="218" spans="2:27" ht="21" x14ac:dyDescent="0.5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</row>
    <row r="219" spans="2:27" ht="21" x14ac:dyDescent="0.5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</row>
    <row r="220" spans="2:27" ht="21" x14ac:dyDescent="0.5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</row>
    <row r="221" spans="2:27" ht="21" x14ac:dyDescent="0.5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</row>
    <row r="222" spans="2:27" ht="21" x14ac:dyDescent="0.5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</row>
    <row r="223" spans="2:27" ht="21" x14ac:dyDescent="0.5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</row>
    <row r="224" spans="2:27" ht="21" x14ac:dyDescent="0.5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</row>
    <row r="225" spans="2:27" ht="21" x14ac:dyDescent="0.5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</row>
    <row r="226" spans="2:27" ht="21" x14ac:dyDescent="0.5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</row>
    <row r="227" spans="2:27" ht="21" x14ac:dyDescent="0.5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</row>
    <row r="228" spans="2:27" ht="21" x14ac:dyDescent="0.5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spans="2:27" ht="21" x14ac:dyDescent="0.5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</row>
    <row r="230" spans="2:27" ht="21" x14ac:dyDescent="0.5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</row>
    <row r="231" spans="2:27" ht="21" x14ac:dyDescent="0.5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</row>
    <row r="232" spans="2:27" ht="21" x14ac:dyDescent="0.5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</row>
    <row r="233" spans="2:27" ht="21" x14ac:dyDescent="0.5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</row>
    <row r="234" spans="2:27" ht="21" x14ac:dyDescent="0.5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</row>
    <row r="235" spans="2:27" ht="21" x14ac:dyDescent="0.5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</row>
    <row r="236" spans="2:27" ht="21" x14ac:dyDescent="0.5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</row>
    <row r="237" spans="2:27" ht="21" x14ac:dyDescent="0.5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</row>
    <row r="238" spans="2:27" ht="21" x14ac:dyDescent="0.5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</row>
    <row r="239" spans="2:27" ht="21" x14ac:dyDescent="0.5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</row>
    <row r="240" spans="2:27" ht="21" x14ac:dyDescent="0.5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</row>
    <row r="241" spans="2:27" ht="21" x14ac:dyDescent="0.5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</row>
    <row r="242" spans="2:27" ht="21" x14ac:dyDescent="0.5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</row>
    <row r="243" spans="2:27" ht="21" x14ac:dyDescent="0.5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</row>
    <row r="244" spans="2:27" ht="21" x14ac:dyDescent="0.5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</row>
    <row r="245" spans="2:27" ht="21" x14ac:dyDescent="0.5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</row>
    <row r="246" spans="2:27" ht="21" x14ac:dyDescent="0.5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</row>
    <row r="247" spans="2:27" ht="21" x14ac:dyDescent="0.5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</row>
    <row r="248" spans="2:27" ht="21" x14ac:dyDescent="0.5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</row>
    <row r="249" spans="2:27" ht="21" x14ac:dyDescent="0.5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</row>
    <row r="250" spans="2:27" ht="21" x14ac:dyDescent="0.5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</row>
    <row r="251" spans="2:27" ht="21" x14ac:dyDescent="0.5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</row>
    <row r="252" spans="2:27" ht="21" x14ac:dyDescent="0.5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</row>
    <row r="253" spans="2:27" ht="21" x14ac:dyDescent="0.5"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</row>
    <row r="254" spans="2:27" ht="21" x14ac:dyDescent="0.5"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spans="2:27" ht="21" x14ac:dyDescent="0.5"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</row>
    <row r="256" spans="2:27" ht="21" x14ac:dyDescent="0.5"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</row>
    <row r="257" spans="2:27" ht="21" x14ac:dyDescent="0.5"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</row>
    <row r="258" spans="2:27" ht="21" x14ac:dyDescent="0.5"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</row>
    <row r="259" spans="2:27" ht="21" x14ac:dyDescent="0.5"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</row>
    <row r="260" spans="2:27" ht="21" x14ac:dyDescent="0.5"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</row>
    <row r="261" spans="2:27" ht="21" x14ac:dyDescent="0.5"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</row>
    <row r="262" spans="2:27" ht="21" x14ac:dyDescent="0.5"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</row>
    <row r="263" spans="2:27" ht="21" x14ac:dyDescent="0.5"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</row>
    <row r="264" spans="2:27" ht="21" x14ac:dyDescent="0.5"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</row>
    <row r="265" spans="2:27" ht="21" x14ac:dyDescent="0.5"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</row>
    <row r="266" spans="2:27" ht="21" x14ac:dyDescent="0.5"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</row>
    <row r="267" spans="2:27" ht="21" x14ac:dyDescent="0.5"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</row>
    <row r="268" spans="2:27" ht="21" x14ac:dyDescent="0.5"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</row>
    <row r="269" spans="2:27" ht="21" x14ac:dyDescent="0.5"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</row>
    <row r="270" spans="2:27" ht="21" x14ac:dyDescent="0.5"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</row>
    <row r="271" spans="2:27" ht="21" x14ac:dyDescent="0.5"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</row>
    <row r="272" spans="2:27" ht="21" x14ac:dyDescent="0.5"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</row>
    <row r="273" spans="2:27" ht="21" x14ac:dyDescent="0.5"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</row>
    <row r="274" spans="2:27" ht="21" x14ac:dyDescent="0.5"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</row>
    <row r="275" spans="2:27" ht="21" x14ac:dyDescent="0.5"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</row>
    <row r="276" spans="2:27" ht="21" x14ac:dyDescent="0.5"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</row>
    <row r="277" spans="2:27" ht="21" x14ac:dyDescent="0.5"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</row>
    <row r="278" spans="2:27" ht="21" x14ac:dyDescent="0.5"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</row>
    <row r="279" spans="2:27" ht="21" x14ac:dyDescent="0.5"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</row>
    <row r="280" spans="2:27" ht="21" x14ac:dyDescent="0.5"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</row>
    <row r="281" spans="2:27" ht="21" x14ac:dyDescent="0.5"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</row>
    <row r="282" spans="2:27" ht="21" x14ac:dyDescent="0.5"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</row>
    <row r="283" spans="2:27" ht="21" x14ac:dyDescent="0.5"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</row>
    <row r="284" spans="2:27" ht="21" x14ac:dyDescent="0.5"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</row>
    <row r="285" spans="2:27" ht="21" x14ac:dyDescent="0.5"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</row>
    <row r="286" spans="2:27" ht="21" x14ac:dyDescent="0.5"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</row>
  </sheetData>
  <mergeCells count="108">
    <mergeCell ref="M11:Q11"/>
    <mergeCell ref="V14:W14"/>
    <mergeCell ref="A15:A16"/>
    <mergeCell ref="B15:B16"/>
    <mergeCell ref="C15:C16"/>
    <mergeCell ref="D15:D16"/>
    <mergeCell ref="R15:R16"/>
    <mergeCell ref="V15:V16"/>
    <mergeCell ref="I14:L14"/>
    <mergeCell ref="M14:O14"/>
    <mergeCell ref="C5:I5"/>
    <mergeCell ref="C6:I6"/>
    <mergeCell ref="C7:I7"/>
    <mergeCell ref="C8:I8"/>
    <mergeCell ref="C9:I9"/>
    <mergeCell ref="F15:F16"/>
    <mergeCell ref="G15:G16"/>
    <mergeCell ref="I15:I16"/>
    <mergeCell ref="A14:G14"/>
    <mergeCell ref="H14:H16"/>
    <mergeCell ref="E15:E16"/>
    <mergeCell ref="A19:A20"/>
    <mergeCell ref="B19:B20"/>
    <mergeCell ref="C19:C20"/>
    <mergeCell ref="D19:D20"/>
    <mergeCell ref="E19:E20"/>
    <mergeCell ref="P14:U14"/>
    <mergeCell ref="W15:W16"/>
    <mergeCell ref="A17:A18"/>
    <mergeCell ref="B17:B18"/>
    <mergeCell ref="C17:C18"/>
    <mergeCell ref="D17:D18"/>
    <mergeCell ref="E17:E18"/>
    <mergeCell ref="F17:F18"/>
    <mergeCell ref="G17:G18"/>
    <mergeCell ref="R17:R18"/>
    <mergeCell ref="F19:F20"/>
    <mergeCell ref="G19:G20"/>
    <mergeCell ref="R19:R20"/>
    <mergeCell ref="A21:A22"/>
    <mergeCell ref="B21:B22"/>
    <mergeCell ref="C21:C22"/>
    <mergeCell ref="D21:D22"/>
    <mergeCell ref="E21:E22"/>
    <mergeCell ref="F21:F22"/>
    <mergeCell ref="G21:G22"/>
    <mergeCell ref="R21:R22"/>
    <mergeCell ref="A23:A24"/>
    <mergeCell ref="B23:B24"/>
    <mergeCell ref="C23:C24"/>
    <mergeCell ref="D23:D24"/>
    <mergeCell ref="E23:E24"/>
    <mergeCell ref="F23:F24"/>
    <mergeCell ref="G23:G24"/>
    <mergeCell ref="R23:R24"/>
    <mergeCell ref="A29:A30"/>
    <mergeCell ref="B29:B30"/>
    <mergeCell ref="C29:C30"/>
    <mergeCell ref="D29:D30"/>
    <mergeCell ref="E29:E30"/>
    <mergeCell ref="F29:F30"/>
    <mergeCell ref="G25:G26"/>
    <mergeCell ref="R25:R26"/>
    <mergeCell ref="A27:A28"/>
    <mergeCell ref="B27:B28"/>
    <mergeCell ref="C27:C28"/>
    <mergeCell ref="D27:D28"/>
    <mergeCell ref="E27:E28"/>
    <mergeCell ref="F27:F28"/>
    <mergeCell ref="G27:G28"/>
    <mergeCell ref="R27:R28"/>
    <mergeCell ref="A25:A26"/>
    <mergeCell ref="B25:B26"/>
    <mergeCell ref="C25:C26"/>
    <mergeCell ref="D25:D26"/>
    <mergeCell ref="E25:E26"/>
    <mergeCell ref="F25:F26"/>
    <mergeCell ref="G29:G30"/>
    <mergeCell ref="R29:R30"/>
    <mergeCell ref="B33:F33"/>
    <mergeCell ref="C34:F34"/>
    <mergeCell ref="B36:C36"/>
    <mergeCell ref="D36:H36"/>
    <mergeCell ref="J36:K36"/>
    <mergeCell ref="L36:N36"/>
    <mergeCell ref="P36:T36"/>
    <mergeCell ref="Q37:T37"/>
    <mergeCell ref="B38:C38"/>
    <mergeCell ref="F38:H38"/>
    <mergeCell ref="J38:K38"/>
    <mergeCell ref="L38:N38"/>
    <mergeCell ref="Q38:T38"/>
    <mergeCell ref="B37:C37"/>
    <mergeCell ref="F37:H37"/>
    <mergeCell ref="J37:K37"/>
    <mergeCell ref="L37:N37"/>
    <mergeCell ref="B39:C39"/>
    <mergeCell ref="F39:H39"/>
    <mergeCell ref="J39:K39"/>
    <mergeCell ref="L39:N39"/>
    <mergeCell ref="Q39:T39"/>
    <mergeCell ref="B42:D42"/>
    <mergeCell ref="B40:C40"/>
    <mergeCell ref="F40:H40"/>
    <mergeCell ref="J40:K40"/>
    <mergeCell ref="L40:N40"/>
    <mergeCell ref="B41:C41"/>
    <mergeCell ref="F41:H41"/>
  </mergeCells>
  <pageMargins left="0.70866141732283472" right="0.70866141732283472" top="0.74803149606299213" bottom="0.74803149606299213" header="0.31496062992125984" footer="0.31496062992125984"/>
  <pageSetup paperSize="154" scale="26" fitToWidth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2"/>
  <sheetViews>
    <sheetView tabSelected="1" workbookViewId="0">
      <selection activeCell="C9" sqref="C9:I9"/>
    </sheetView>
  </sheetViews>
  <sheetFormatPr baseColWidth="10" defaultColWidth="11.453125" defaultRowHeight="17.5" x14ac:dyDescent="0.35"/>
  <cols>
    <col min="1" max="1" width="6" style="36" customWidth="1"/>
    <col min="2" max="2" width="71.81640625" style="36" customWidth="1"/>
    <col min="3" max="3" width="20.36328125" style="167" bestFit="1" customWidth="1"/>
    <col min="4" max="4" width="13.81640625" style="36" customWidth="1"/>
    <col min="5" max="5" width="10.54296875" style="36" customWidth="1"/>
    <col min="6" max="6" width="9.6328125" style="36" customWidth="1"/>
    <col min="7" max="7" width="11.453125" style="36"/>
    <col min="8" max="8" width="18.36328125" style="36" customWidth="1"/>
    <col min="9" max="9" width="35.54296875" style="36" customWidth="1"/>
    <col min="10" max="10" width="33.08984375" style="36" customWidth="1"/>
    <col min="11" max="11" width="34.08984375" style="36" customWidth="1"/>
    <col min="12" max="13" width="45.1796875" style="36" bestFit="1" customWidth="1"/>
    <col min="14" max="14" width="43.90625" style="36" bestFit="1" customWidth="1"/>
    <col min="15" max="16" width="43.36328125" style="36" bestFit="1" customWidth="1"/>
    <col min="17" max="17" width="45.81640625" style="36" bestFit="1" customWidth="1"/>
    <col min="18" max="19" width="45.90625" style="36" bestFit="1" customWidth="1"/>
    <col min="20" max="20" width="36.08984375" style="36" customWidth="1"/>
    <col min="21" max="21" width="31.453125" style="36" customWidth="1"/>
    <col min="22" max="22" width="32.81640625" style="36" customWidth="1"/>
    <col min="23" max="23" width="18.453125" style="36" customWidth="1"/>
    <col min="24" max="24" width="39.453125" style="36" bestFit="1" customWidth="1"/>
    <col min="25" max="25" width="44" style="36" bestFit="1" customWidth="1"/>
    <col min="26" max="26" width="32.81640625" style="36" customWidth="1"/>
    <col min="27" max="27" width="32.54296875" style="36" customWidth="1"/>
    <col min="28" max="28" width="14.81640625" style="36" customWidth="1"/>
    <col min="29" max="29" width="15.453125" style="36" customWidth="1"/>
    <col min="30" max="16384" width="11.453125" style="36"/>
  </cols>
  <sheetData>
    <row r="2" spans="1:29" ht="24.5" customHeight="1" x14ac:dyDescent="0.3">
      <c r="B2" s="174">
        <v>2</v>
      </c>
    </row>
    <row r="4" spans="1:29" ht="41.25" customHeight="1" x14ac:dyDescent="0.45">
      <c r="A4" s="187"/>
      <c r="B4" s="188" t="s">
        <v>117</v>
      </c>
      <c r="C4" s="189"/>
      <c r="D4" s="190"/>
      <c r="E4" s="190"/>
      <c r="F4" s="191"/>
      <c r="G4" s="191"/>
      <c r="H4" s="192"/>
      <c r="I4" s="193"/>
      <c r="J4" s="187"/>
      <c r="K4" s="187"/>
      <c r="L4" s="187"/>
      <c r="M4" s="187"/>
      <c r="N4" s="187"/>
      <c r="O4" s="187"/>
      <c r="P4" s="194"/>
      <c r="Q4" s="194"/>
      <c r="R4" s="194"/>
      <c r="S4" s="187"/>
      <c r="T4" s="187"/>
      <c r="U4" s="11"/>
      <c r="V4" s="11"/>
      <c r="W4" s="11"/>
      <c r="X4" s="11"/>
      <c r="Y4" s="11"/>
      <c r="Z4" s="11"/>
      <c r="AA4" s="11"/>
      <c r="AB4" s="11"/>
      <c r="AC4" s="11"/>
    </row>
    <row r="5" spans="1:29" ht="21.75" customHeight="1" x14ac:dyDescent="0.45">
      <c r="A5" s="195"/>
      <c r="B5" s="196"/>
      <c r="C5" s="197"/>
      <c r="D5" s="196"/>
      <c r="E5" s="196"/>
      <c r="F5" s="196"/>
      <c r="G5" s="196"/>
      <c r="H5" s="196"/>
      <c r="I5" s="196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"/>
      <c r="V5" s="19"/>
      <c r="W5" s="19"/>
      <c r="X5" s="137"/>
      <c r="Y5" s="19"/>
      <c r="Z5" s="19"/>
      <c r="AA5" s="19"/>
      <c r="AB5" s="19"/>
      <c r="AC5" s="19"/>
    </row>
    <row r="6" spans="1:29" ht="42.5" customHeight="1" x14ac:dyDescent="0.5">
      <c r="A6" s="187"/>
      <c r="B6" s="198" t="s">
        <v>25</v>
      </c>
      <c r="C6" s="344" t="s">
        <v>128</v>
      </c>
      <c r="D6" s="345"/>
      <c r="E6" s="345"/>
      <c r="F6" s="345"/>
      <c r="G6" s="345"/>
      <c r="H6" s="345"/>
      <c r="I6" s="346"/>
      <c r="J6" s="199"/>
      <c r="K6" s="187"/>
      <c r="L6" s="187"/>
      <c r="M6" s="187"/>
      <c r="N6" s="199"/>
      <c r="O6" s="199"/>
      <c r="P6" s="199"/>
      <c r="Q6" s="199"/>
      <c r="R6" s="199"/>
      <c r="S6" s="199"/>
      <c r="T6" s="199"/>
      <c r="U6" s="17"/>
      <c r="V6" s="17"/>
      <c r="W6" s="17"/>
      <c r="X6" s="17"/>
      <c r="Y6" s="17"/>
      <c r="Z6" s="17"/>
      <c r="AA6" s="16"/>
      <c r="AB6" s="16"/>
      <c r="AC6" s="16"/>
    </row>
    <row r="7" spans="1:29" ht="33" customHeight="1" x14ac:dyDescent="0.55000000000000004">
      <c r="A7" s="187"/>
      <c r="B7" s="198" t="s">
        <v>26</v>
      </c>
      <c r="C7" s="347">
        <v>2025</v>
      </c>
      <c r="D7" s="348"/>
      <c r="E7" s="348"/>
      <c r="F7" s="348"/>
      <c r="G7" s="348"/>
      <c r="H7" s="348"/>
      <c r="I7" s="349"/>
      <c r="J7" s="199"/>
      <c r="K7" s="187"/>
      <c r="L7" s="187"/>
      <c r="M7" s="187"/>
      <c r="N7" s="199"/>
      <c r="O7" s="199"/>
      <c r="P7" s="199"/>
      <c r="Q7" s="199"/>
      <c r="R7" s="199"/>
      <c r="S7" s="199"/>
      <c r="T7" s="199"/>
      <c r="U7" s="17"/>
      <c r="V7" s="17"/>
      <c r="W7" s="17"/>
      <c r="X7" s="17"/>
      <c r="Y7" s="17"/>
      <c r="Z7" s="17"/>
      <c r="AA7" s="16"/>
      <c r="AB7" s="16"/>
      <c r="AC7" s="16"/>
    </row>
    <row r="8" spans="1:29" ht="33.5" customHeight="1" x14ac:dyDescent="0.4">
      <c r="A8" s="187"/>
      <c r="B8" s="198" t="s">
        <v>27</v>
      </c>
      <c r="C8" s="350" t="s">
        <v>124</v>
      </c>
      <c r="D8" s="351"/>
      <c r="E8" s="351"/>
      <c r="F8" s="351"/>
      <c r="G8" s="351"/>
      <c r="H8" s="351"/>
      <c r="I8" s="352"/>
      <c r="J8" s="199"/>
      <c r="K8" s="187"/>
      <c r="L8" s="187"/>
      <c r="M8" s="187"/>
      <c r="N8" s="199"/>
      <c r="O8" s="199"/>
      <c r="P8" s="199"/>
      <c r="Q8" s="199"/>
      <c r="R8" s="199"/>
      <c r="S8" s="199"/>
      <c r="T8" s="199"/>
      <c r="U8" s="17"/>
      <c r="V8" s="17"/>
      <c r="W8" s="17"/>
      <c r="X8" s="17"/>
      <c r="Y8" s="17"/>
      <c r="Z8" s="17"/>
      <c r="AA8" s="16"/>
      <c r="AB8" s="16"/>
      <c r="AC8" s="16"/>
    </row>
    <row r="9" spans="1:29" ht="30" customHeight="1" x14ac:dyDescent="0.4">
      <c r="A9" s="187"/>
      <c r="B9" s="198" t="s">
        <v>28</v>
      </c>
      <c r="C9" s="350" t="s">
        <v>153</v>
      </c>
      <c r="D9" s="351"/>
      <c r="E9" s="351"/>
      <c r="F9" s="351"/>
      <c r="G9" s="351"/>
      <c r="H9" s="351"/>
      <c r="I9" s="352"/>
      <c r="J9" s="199"/>
      <c r="K9" s="187"/>
      <c r="L9" s="187"/>
      <c r="M9" s="187"/>
      <c r="N9" s="199"/>
      <c r="O9" s="199"/>
      <c r="P9" s="199"/>
      <c r="Q9" s="199"/>
      <c r="R9" s="199"/>
      <c r="S9" s="199"/>
      <c r="T9" s="199"/>
      <c r="U9" s="17"/>
      <c r="V9" s="17"/>
      <c r="W9" s="17"/>
      <c r="X9" s="17"/>
      <c r="Y9" s="17"/>
      <c r="Z9" s="17"/>
      <c r="AA9" s="16"/>
      <c r="AB9" s="16"/>
      <c r="AC9" s="16"/>
    </row>
    <row r="10" spans="1:29" ht="27.5" x14ac:dyDescent="0.55000000000000004">
      <c r="A10" s="187"/>
      <c r="B10" s="198" t="s">
        <v>29</v>
      </c>
      <c r="C10" s="347" t="s">
        <v>125</v>
      </c>
      <c r="D10" s="348"/>
      <c r="E10" s="348"/>
      <c r="F10" s="348"/>
      <c r="G10" s="348"/>
      <c r="H10" s="348"/>
      <c r="I10" s="349"/>
      <c r="J10" s="199"/>
      <c r="K10" s="523" t="s">
        <v>144</v>
      </c>
      <c r="L10" s="523"/>
      <c r="M10" s="523"/>
      <c r="N10" s="523"/>
      <c r="O10" s="523"/>
      <c r="P10" s="523"/>
      <c r="Q10" s="199"/>
      <c r="R10" s="199"/>
      <c r="S10" s="199"/>
      <c r="T10" s="199"/>
      <c r="U10" s="17"/>
      <c r="V10" s="17"/>
      <c r="W10" s="17"/>
      <c r="X10" s="17"/>
      <c r="Y10" s="17"/>
      <c r="Z10" s="17"/>
      <c r="AA10" s="16"/>
      <c r="AB10" s="16"/>
      <c r="AC10" s="16"/>
    </row>
    <row r="11" spans="1:29" ht="21.65" thickBot="1" x14ac:dyDescent="0.4">
      <c r="A11" s="187"/>
      <c r="B11" s="200"/>
      <c r="C11" s="201"/>
      <c r="D11" s="202"/>
      <c r="E11" s="202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ht="49.5" customHeight="1" thickBot="1" x14ac:dyDescent="0.7">
      <c r="A12" s="538" t="s">
        <v>1</v>
      </c>
      <c r="B12" s="539"/>
      <c r="C12" s="539"/>
      <c r="D12" s="539"/>
      <c r="E12" s="539"/>
      <c r="F12" s="539"/>
      <c r="G12" s="540"/>
      <c r="H12" s="541" t="s">
        <v>20</v>
      </c>
      <c r="I12" s="544" t="s">
        <v>12</v>
      </c>
      <c r="J12" s="545"/>
      <c r="K12" s="545"/>
      <c r="L12" s="545"/>
      <c r="M12" s="546"/>
      <c r="N12" s="538" t="s">
        <v>83</v>
      </c>
      <c r="O12" s="547"/>
      <c r="P12" s="547"/>
      <c r="Q12" s="547"/>
      <c r="R12" s="547"/>
      <c r="S12" s="547"/>
      <c r="T12" s="548"/>
      <c r="U12" s="549" t="s">
        <v>0</v>
      </c>
      <c r="V12" s="550"/>
      <c r="W12" s="550"/>
      <c r="X12" s="550"/>
      <c r="Y12" s="550"/>
      <c r="Z12" s="550"/>
      <c r="AA12" s="551"/>
      <c r="AB12" s="552" t="s">
        <v>75</v>
      </c>
      <c r="AC12" s="553"/>
    </row>
    <row r="13" spans="1:29" ht="99.5" customHeight="1" x14ac:dyDescent="0.35">
      <c r="A13" s="524" t="s">
        <v>15</v>
      </c>
      <c r="B13" s="526" t="s">
        <v>16</v>
      </c>
      <c r="C13" s="528" t="s">
        <v>63</v>
      </c>
      <c r="D13" s="526" t="s">
        <v>6</v>
      </c>
      <c r="E13" s="526" t="s">
        <v>53</v>
      </c>
      <c r="F13" s="526" t="s">
        <v>11</v>
      </c>
      <c r="G13" s="530" t="s">
        <v>7</v>
      </c>
      <c r="H13" s="542"/>
      <c r="I13" s="532" t="s">
        <v>80</v>
      </c>
      <c r="J13" s="203" t="s">
        <v>81</v>
      </c>
      <c r="K13" s="203" t="s">
        <v>100</v>
      </c>
      <c r="L13" s="203" t="s">
        <v>82</v>
      </c>
      <c r="M13" s="204" t="s">
        <v>114</v>
      </c>
      <c r="N13" s="205" t="s">
        <v>85</v>
      </c>
      <c r="O13" s="203" t="s">
        <v>86</v>
      </c>
      <c r="P13" s="203" t="s">
        <v>84</v>
      </c>
      <c r="Q13" s="203" t="s">
        <v>87</v>
      </c>
      <c r="R13" s="203" t="s">
        <v>88</v>
      </c>
      <c r="S13" s="203" t="s">
        <v>89</v>
      </c>
      <c r="T13" s="204" t="s">
        <v>90</v>
      </c>
      <c r="U13" s="206" t="s">
        <v>98</v>
      </c>
      <c r="V13" s="207" t="s">
        <v>91</v>
      </c>
      <c r="W13" s="534" t="s">
        <v>60</v>
      </c>
      <c r="X13" s="209" t="s">
        <v>70</v>
      </c>
      <c r="Y13" s="210" t="s">
        <v>3</v>
      </c>
      <c r="Z13" s="208" t="s">
        <v>76</v>
      </c>
      <c r="AA13" s="210" t="s">
        <v>96</v>
      </c>
      <c r="AB13" s="536" t="s">
        <v>13</v>
      </c>
      <c r="AC13" s="554" t="s">
        <v>64</v>
      </c>
    </row>
    <row r="14" spans="1:29" ht="25.5" customHeight="1" thickBot="1" x14ac:dyDescent="0.7">
      <c r="A14" s="525"/>
      <c r="B14" s="527"/>
      <c r="C14" s="529"/>
      <c r="D14" s="527"/>
      <c r="E14" s="527"/>
      <c r="F14" s="527"/>
      <c r="G14" s="531"/>
      <c r="H14" s="543"/>
      <c r="I14" s="533"/>
      <c r="J14" s="56" t="s">
        <v>92</v>
      </c>
      <c r="K14" s="56" t="s">
        <v>68</v>
      </c>
      <c r="L14" s="56" t="s">
        <v>67</v>
      </c>
      <c r="M14" s="56" t="s">
        <v>99</v>
      </c>
      <c r="N14" s="56" t="s">
        <v>92</v>
      </c>
      <c r="O14" s="57" t="s">
        <v>67</v>
      </c>
      <c r="P14" s="56" t="s">
        <v>92</v>
      </c>
      <c r="Q14" s="56" t="s">
        <v>92</v>
      </c>
      <c r="R14" s="34" t="s">
        <v>68</v>
      </c>
      <c r="S14" s="56" t="s">
        <v>68</v>
      </c>
      <c r="T14" s="57" t="s">
        <v>94</v>
      </c>
      <c r="U14" s="211" t="s">
        <v>71</v>
      </c>
      <c r="V14" s="212" t="s">
        <v>65</v>
      </c>
      <c r="W14" s="535"/>
      <c r="X14" s="213" t="s">
        <v>71</v>
      </c>
      <c r="Y14" s="214" t="s">
        <v>95</v>
      </c>
      <c r="Z14" s="213" t="s">
        <v>68</v>
      </c>
      <c r="AA14" s="215" t="s">
        <v>94</v>
      </c>
      <c r="AB14" s="537"/>
      <c r="AC14" s="555"/>
    </row>
    <row r="15" spans="1:29" s="37" customFormat="1" ht="48" customHeight="1" x14ac:dyDescent="0.4">
      <c r="A15" s="556">
        <v>1</v>
      </c>
      <c r="B15" s="567" t="s">
        <v>150</v>
      </c>
      <c r="C15" s="448"/>
      <c r="D15" s="561">
        <v>0</v>
      </c>
      <c r="E15" s="561" t="s">
        <v>54</v>
      </c>
      <c r="F15" s="561">
        <v>1</v>
      </c>
      <c r="G15" s="561" t="s">
        <v>116</v>
      </c>
      <c r="H15" s="216" t="s">
        <v>18</v>
      </c>
      <c r="I15" s="242">
        <v>45719</v>
      </c>
      <c r="J15" s="242">
        <f>I15+7</f>
        <v>45726</v>
      </c>
      <c r="K15" s="242">
        <f>J15+4</f>
        <v>45730</v>
      </c>
      <c r="L15" s="242">
        <f>K15+17</f>
        <v>45747</v>
      </c>
      <c r="M15" s="242">
        <f>L15+7</f>
        <v>45754</v>
      </c>
      <c r="N15" s="242">
        <f>M15+7</f>
        <v>45761</v>
      </c>
      <c r="O15" s="242">
        <f>N15+15</f>
        <v>45776</v>
      </c>
      <c r="P15" s="242">
        <f>O15+6</f>
        <v>45782</v>
      </c>
      <c r="Q15" s="242">
        <f>P15+7</f>
        <v>45789</v>
      </c>
      <c r="R15" s="243"/>
      <c r="S15" s="244">
        <f>Q15+4</f>
        <v>45793</v>
      </c>
      <c r="T15" s="242">
        <f>S15+3</f>
        <v>45796</v>
      </c>
      <c r="U15" s="242">
        <f>T15+7</f>
        <v>45803</v>
      </c>
      <c r="V15" s="242">
        <f>U15+15</f>
        <v>45818</v>
      </c>
      <c r="W15" s="218"/>
      <c r="X15" s="242">
        <f>V15+13</f>
        <v>45831</v>
      </c>
      <c r="Y15" s="242">
        <f>X15+14</f>
        <v>45845</v>
      </c>
      <c r="Z15" s="242">
        <f>Y15+7</f>
        <v>45852</v>
      </c>
      <c r="AA15" s="242">
        <f>Z15+7</f>
        <v>45859</v>
      </c>
      <c r="AB15" s="217"/>
      <c r="AC15" s="217"/>
    </row>
    <row r="16" spans="1:29" s="37" customFormat="1" ht="29" customHeight="1" thickBot="1" x14ac:dyDescent="0.4">
      <c r="A16" s="557"/>
      <c r="B16" s="568"/>
      <c r="C16" s="449"/>
      <c r="D16" s="562"/>
      <c r="E16" s="562"/>
      <c r="F16" s="562"/>
      <c r="G16" s="562"/>
      <c r="H16" s="219" t="s">
        <v>19</v>
      </c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</row>
    <row r="17" spans="1:29" s="37" customFormat="1" ht="48" customHeight="1" x14ac:dyDescent="0.4">
      <c r="A17" s="556">
        <v>2</v>
      </c>
      <c r="B17" s="558" t="s">
        <v>146</v>
      </c>
      <c r="C17" s="560"/>
      <c r="D17" s="561">
        <v>0</v>
      </c>
      <c r="E17" s="561" t="s">
        <v>54</v>
      </c>
      <c r="F17" s="561">
        <v>2</v>
      </c>
      <c r="G17" s="561" t="s">
        <v>116</v>
      </c>
      <c r="H17" s="216" t="s">
        <v>18</v>
      </c>
      <c r="I17" s="242">
        <v>45719</v>
      </c>
      <c r="J17" s="242">
        <f>I17+7</f>
        <v>45726</v>
      </c>
      <c r="K17" s="242">
        <f>J17+4</f>
        <v>45730</v>
      </c>
      <c r="L17" s="242">
        <f>K17+17</f>
        <v>45747</v>
      </c>
      <c r="M17" s="242">
        <f>L17+7</f>
        <v>45754</v>
      </c>
      <c r="N17" s="242">
        <f>M17+7</f>
        <v>45761</v>
      </c>
      <c r="O17" s="242">
        <f>N17+15</f>
        <v>45776</v>
      </c>
      <c r="P17" s="242">
        <f>O17+6</f>
        <v>45782</v>
      </c>
      <c r="Q17" s="242">
        <f>P17+7</f>
        <v>45789</v>
      </c>
      <c r="R17" s="243"/>
      <c r="S17" s="244">
        <f>Q17+4</f>
        <v>45793</v>
      </c>
      <c r="T17" s="242">
        <f>S17+3</f>
        <v>45796</v>
      </c>
      <c r="U17" s="242">
        <f>T17+7</f>
        <v>45803</v>
      </c>
      <c r="V17" s="242">
        <f>U17+15</f>
        <v>45818</v>
      </c>
      <c r="W17" s="242"/>
      <c r="X17" s="242">
        <f>V17+12</f>
        <v>45830</v>
      </c>
      <c r="Y17" s="242">
        <f>X17+13</f>
        <v>45843</v>
      </c>
      <c r="Z17" s="242">
        <f>Y17+7</f>
        <v>45850</v>
      </c>
      <c r="AA17" s="242">
        <f>Z17+7</f>
        <v>45857</v>
      </c>
      <c r="AB17" s="217"/>
      <c r="AC17" s="217"/>
    </row>
    <row r="18" spans="1:29" s="37" customFormat="1" ht="29" customHeight="1" thickBot="1" x14ac:dyDescent="0.4">
      <c r="A18" s="557"/>
      <c r="B18" s="559"/>
      <c r="C18" s="560"/>
      <c r="D18" s="562"/>
      <c r="E18" s="562"/>
      <c r="F18" s="562"/>
      <c r="G18" s="562"/>
      <c r="H18" s="219" t="s">
        <v>19</v>
      </c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</row>
    <row r="19" spans="1:29" customFormat="1" ht="44.5" customHeight="1" thickBot="1" x14ac:dyDescent="0.7">
      <c r="A19" s="220"/>
      <c r="B19" s="235" t="s">
        <v>2</v>
      </c>
      <c r="C19" s="266">
        <f>C15+C17</f>
        <v>0</v>
      </c>
      <c r="D19" s="236"/>
      <c r="E19" s="221"/>
      <c r="F19" s="222"/>
      <c r="G19" s="223"/>
      <c r="H19" s="223"/>
      <c r="I19" s="224"/>
      <c r="J19" s="225"/>
      <c r="K19" s="226"/>
      <c r="L19" s="227"/>
      <c r="M19" s="228"/>
      <c r="N19" s="228"/>
      <c r="O19" s="228"/>
      <c r="P19" s="226"/>
      <c r="Q19" s="226"/>
      <c r="R19" s="229"/>
      <c r="S19" s="230"/>
      <c r="T19" s="231"/>
      <c r="U19" s="234"/>
      <c r="V19" s="234"/>
      <c r="W19" s="234"/>
      <c r="X19" s="234"/>
      <c r="Y19" s="234"/>
      <c r="Z19" s="234"/>
      <c r="AA19" s="234"/>
      <c r="AB19" s="234"/>
      <c r="AC19" s="234"/>
    </row>
    <row r="20" spans="1:29" ht="21" thickBot="1" x14ac:dyDescent="0.45">
      <c r="A20" s="187"/>
      <c r="B20" s="187"/>
      <c r="C20" s="201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</row>
    <row r="21" spans="1:29" ht="21" thickBot="1" x14ac:dyDescent="0.45">
      <c r="A21" s="187"/>
      <c r="B21" s="435" t="s">
        <v>30</v>
      </c>
      <c r="C21" s="436"/>
      <c r="D21" s="436"/>
      <c r="E21" s="436"/>
      <c r="F21" s="437"/>
      <c r="G21"/>
      <c r="H21"/>
      <c r="I21"/>
      <c r="J21"/>
      <c r="K21"/>
      <c r="L21"/>
      <c r="M21"/>
      <c r="N21"/>
      <c r="O21"/>
      <c r="P21"/>
      <c r="Q21"/>
      <c r="R21" s="232"/>
      <c r="S21"/>
      <c r="T21"/>
    </row>
    <row r="22" spans="1:29" ht="19" thickBot="1" x14ac:dyDescent="0.4">
      <c r="B22" s="4" t="s">
        <v>72</v>
      </c>
      <c r="C22" s="563" t="s">
        <v>142</v>
      </c>
      <c r="D22" s="564"/>
      <c r="E22" s="565"/>
      <c r="F22" s="566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9" ht="19" thickBot="1" x14ac:dyDescent="0.4">
      <c r="B23" s="5"/>
      <c r="C23" s="6"/>
      <c r="D23" s="6"/>
      <c r="E23" s="6"/>
      <c r="F23" s="6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9" ht="21.5" thickBot="1" x14ac:dyDescent="0.4">
      <c r="B24" s="404" t="s">
        <v>31</v>
      </c>
      <c r="C24" s="404"/>
      <c r="D24" s="438" t="s">
        <v>38</v>
      </c>
      <c r="E24" s="439"/>
      <c r="F24" s="439"/>
      <c r="G24" s="439"/>
      <c r="H24" s="440"/>
      <c r="I24"/>
      <c r="J24" s="441" t="s">
        <v>47</v>
      </c>
      <c r="K24" s="442"/>
      <c r="L24" s="443" t="s">
        <v>48</v>
      </c>
      <c r="M24" s="444"/>
      <c r="N24" s="445"/>
      <c r="O24"/>
      <c r="P24" s="432" t="s">
        <v>53</v>
      </c>
      <c r="Q24" s="433"/>
      <c r="R24" s="433"/>
      <c r="S24" s="433"/>
      <c r="T24" s="434"/>
    </row>
    <row r="25" spans="1:29" ht="21.5" thickBot="1" x14ac:dyDescent="0.4">
      <c r="B25" s="404" t="s">
        <v>32</v>
      </c>
      <c r="C25" s="404"/>
      <c r="D25" s="21" t="s">
        <v>39</v>
      </c>
      <c r="E25" s="7"/>
      <c r="F25" s="405" t="s">
        <v>40</v>
      </c>
      <c r="G25" s="406"/>
      <c r="H25" s="407"/>
      <c r="I25"/>
      <c r="J25" s="427">
        <v>1</v>
      </c>
      <c r="K25" s="428"/>
      <c r="L25" s="410" t="s">
        <v>50</v>
      </c>
      <c r="M25" s="411"/>
      <c r="N25" s="412"/>
      <c r="O25"/>
      <c r="P25" s="25" t="s">
        <v>54</v>
      </c>
      <c r="Q25" s="429" t="s">
        <v>55</v>
      </c>
      <c r="R25" s="430"/>
      <c r="S25" s="430"/>
      <c r="T25" s="431"/>
    </row>
    <row r="26" spans="1:29" ht="21.5" thickBot="1" x14ac:dyDescent="0.4">
      <c r="B26" s="404" t="s">
        <v>33</v>
      </c>
      <c r="C26" s="404"/>
      <c r="D26" s="22" t="s">
        <v>41</v>
      </c>
      <c r="E26" s="8"/>
      <c r="F26" s="419" t="s">
        <v>42</v>
      </c>
      <c r="G26" s="420"/>
      <c r="H26" s="421"/>
      <c r="I26"/>
      <c r="J26" s="408">
        <v>2</v>
      </c>
      <c r="K26" s="409"/>
      <c r="L26" s="410" t="s">
        <v>51</v>
      </c>
      <c r="M26" s="411"/>
      <c r="N26" s="412"/>
      <c r="O26"/>
      <c r="P26" s="26" t="s">
        <v>56</v>
      </c>
      <c r="Q26" s="429" t="s">
        <v>57</v>
      </c>
      <c r="R26" s="430"/>
      <c r="S26" s="430"/>
      <c r="T26" s="431"/>
    </row>
    <row r="27" spans="1:29" ht="21.5" thickBot="1" x14ac:dyDescent="0.4">
      <c r="B27" s="404" t="s">
        <v>34</v>
      </c>
      <c r="C27" s="404"/>
      <c r="D27" s="21" t="s">
        <v>116</v>
      </c>
      <c r="E27" s="7"/>
      <c r="F27" s="419" t="s">
        <v>143</v>
      </c>
      <c r="G27" s="420"/>
      <c r="H27" s="421"/>
      <c r="I27"/>
      <c r="J27" s="408">
        <v>3</v>
      </c>
      <c r="K27" s="409"/>
      <c r="L27" s="410" t="s">
        <v>52</v>
      </c>
      <c r="M27" s="411"/>
      <c r="N27" s="412"/>
      <c r="O27"/>
      <c r="P27" s="27" t="s">
        <v>58</v>
      </c>
      <c r="Q27" s="416" t="s">
        <v>59</v>
      </c>
      <c r="R27" s="417"/>
      <c r="S27" s="417"/>
      <c r="T27" s="418"/>
    </row>
    <row r="28" spans="1:29" ht="21.5" thickBot="1" x14ac:dyDescent="0.4">
      <c r="B28" s="404" t="s">
        <v>35</v>
      </c>
      <c r="C28" s="404"/>
      <c r="D28" s="22" t="s">
        <v>43</v>
      </c>
      <c r="E28" s="8"/>
      <c r="F28" s="419" t="s">
        <v>44</v>
      </c>
      <c r="G28" s="420"/>
      <c r="H28" s="421"/>
      <c r="I28"/>
      <c r="J28" s="422">
        <v>4</v>
      </c>
      <c r="K28" s="423"/>
      <c r="L28" s="424" t="s">
        <v>49</v>
      </c>
      <c r="M28" s="425"/>
      <c r="N28" s="426"/>
      <c r="O28"/>
      <c r="P28"/>
      <c r="Q28"/>
      <c r="R28"/>
      <c r="S28"/>
      <c r="T28"/>
    </row>
    <row r="29" spans="1:29" ht="19" thickBot="1" x14ac:dyDescent="0.4">
      <c r="B29" s="404" t="s">
        <v>36</v>
      </c>
      <c r="C29" s="404"/>
      <c r="D29" s="23" t="s">
        <v>45</v>
      </c>
      <c r="E29" s="24"/>
      <c r="F29" s="413" t="s">
        <v>46</v>
      </c>
      <c r="G29" s="414"/>
      <c r="H29" s="415"/>
      <c r="I29"/>
      <c r="J29"/>
      <c r="K29"/>
      <c r="L29"/>
      <c r="M29"/>
      <c r="N29"/>
      <c r="O29"/>
      <c r="P29"/>
      <c r="Q29"/>
      <c r="R29"/>
      <c r="S29"/>
      <c r="T29"/>
    </row>
    <row r="30" spans="1:29" ht="18.5" x14ac:dyDescent="0.35">
      <c r="B30" s="404" t="s">
        <v>37</v>
      </c>
      <c r="C30" s="404"/>
      <c r="D30" s="404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9" x14ac:dyDescent="0.35">
      <c r="B31" s="233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9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</sheetData>
  <mergeCells count="66">
    <mergeCell ref="A15:A16"/>
    <mergeCell ref="B15:B16"/>
    <mergeCell ref="C15:C16"/>
    <mergeCell ref="D15:D16"/>
    <mergeCell ref="E15:E16"/>
    <mergeCell ref="B30:D30"/>
    <mergeCell ref="B28:C28"/>
    <mergeCell ref="F28:H28"/>
    <mergeCell ref="J28:K28"/>
    <mergeCell ref="L28:N28"/>
    <mergeCell ref="B29:C29"/>
    <mergeCell ref="F29:H29"/>
    <mergeCell ref="B27:C27"/>
    <mergeCell ref="F27:H27"/>
    <mergeCell ref="J27:K27"/>
    <mergeCell ref="L27:N27"/>
    <mergeCell ref="Q27:T27"/>
    <mergeCell ref="B26:C26"/>
    <mergeCell ref="F26:H26"/>
    <mergeCell ref="J26:K26"/>
    <mergeCell ref="L26:N26"/>
    <mergeCell ref="Q26:T26"/>
    <mergeCell ref="P24:T24"/>
    <mergeCell ref="B25:C25"/>
    <mergeCell ref="F25:H25"/>
    <mergeCell ref="J25:K25"/>
    <mergeCell ref="L25:N25"/>
    <mergeCell ref="Q25:T25"/>
    <mergeCell ref="C22:F22"/>
    <mergeCell ref="B24:C24"/>
    <mergeCell ref="D24:H24"/>
    <mergeCell ref="J24:K24"/>
    <mergeCell ref="L24:N24"/>
    <mergeCell ref="F17:F18"/>
    <mergeCell ref="G17:G18"/>
    <mergeCell ref="E13:E14"/>
    <mergeCell ref="F13:F14"/>
    <mergeCell ref="B21:F21"/>
    <mergeCell ref="G15:G16"/>
    <mergeCell ref="F15:F16"/>
    <mergeCell ref="A17:A18"/>
    <mergeCell ref="B17:B18"/>
    <mergeCell ref="C17:C18"/>
    <mergeCell ref="D17:D18"/>
    <mergeCell ref="E17:E18"/>
    <mergeCell ref="W13:W14"/>
    <mergeCell ref="AB13:AB14"/>
    <mergeCell ref="A12:G12"/>
    <mergeCell ref="H12:H14"/>
    <mergeCell ref="I12:M12"/>
    <mergeCell ref="N12:T12"/>
    <mergeCell ref="U12:AA12"/>
    <mergeCell ref="AB12:AC12"/>
    <mergeCell ref="AC13:AC14"/>
    <mergeCell ref="C6:I6"/>
    <mergeCell ref="C7:I7"/>
    <mergeCell ref="C8:I8"/>
    <mergeCell ref="C9:I9"/>
    <mergeCell ref="C10:I10"/>
    <mergeCell ref="K10:P10"/>
    <mergeCell ref="A13:A14"/>
    <mergeCell ref="B13:B14"/>
    <mergeCell ref="C13:C14"/>
    <mergeCell ref="D13:D14"/>
    <mergeCell ref="G13:G14"/>
    <mergeCell ref="I13:I14"/>
  </mergeCells>
  <pageMargins left="0.25" right="0.25" top="0.75" bottom="0.75" header="0.3" footer="0.3"/>
  <pageSetup paperSize="9" scale="59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Fourniture Cotation</vt:lpstr>
      <vt:lpstr>prestation AO</vt:lpstr>
      <vt:lpstr>Fournitures AO ME</vt:lpstr>
      <vt:lpstr>Fourniture Cotation (2)</vt:lpstr>
      <vt:lpstr>Prestation cotation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2023-12-27T08:28:18Z</cp:lastPrinted>
  <dcterms:created xsi:type="dcterms:W3CDTF">2010-02-02T07:04:36Z</dcterms:created>
  <dcterms:modified xsi:type="dcterms:W3CDTF">2025-03-20T15:22:45Z</dcterms:modified>
</cp:coreProperties>
</file>